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60.xml" ContentType="application/vnd.openxmlformats-officedocument.drawing+xml"/>
  <Override PartName="/xl/drawings/drawing61.xml" ContentType="application/vnd.openxmlformats-officedocument.drawing+xml"/>
  <Override PartName="/xl/drawings/drawing62.xml" ContentType="application/vnd.openxmlformats-officedocument.drawing+xml"/>
  <Override PartName="/xl/drawings/drawing63.xml" ContentType="application/vnd.openxmlformats-officedocument.drawing+xml"/>
  <Override PartName="/xl/drawings/drawing64.xml" ContentType="application/vnd.openxmlformats-officedocument.drawing+xml"/>
  <Override PartName="/xl/drawings/drawing65.xml" ContentType="application/vnd.openxmlformats-officedocument.drawing+xml"/>
  <Override PartName="/xl/drawings/drawing66.xml" ContentType="application/vnd.openxmlformats-officedocument.drawing+xml"/>
  <Override PartName="/xl/drawings/drawing67.xml" ContentType="application/vnd.openxmlformats-officedocument.drawing+xml"/>
  <Override PartName="/xl/drawings/drawing68.xml" ContentType="application/vnd.openxmlformats-officedocument.drawing+xml"/>
  <Override PartName="/xl/drawings/drawing69.xml" ContentType="application/vnd.openxmlformats-officedocument.drawing+xml"/>
  <Override PartName="/xl/drawings/drawing70.xml" ContentType="application/vnd.openxmlformats-officedocument.drawing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drawings/drawing73.xml" ContentType="application/vnd.openxmlformats-officedocument.drawing+xml"/>
  <Override PartName="/xl/drawings/drawing74.xml" ContentType="application/vnd.openxmlformats-officedocument.drawing+xml"/>
  <Override PartName="/xl/drawings/drawing75.xml" ContentType="application/vnd.openxmlformats-officedocument.drawing+xml"/>
  <Override PartName="/xl/drawings/drawing76.xml" ContentType="application/vnd.openxmlformats-officedocument.drawing+xml"/>
  <Override PartName="/xl/drawings/drawing77.xml" ContentType="application/vnd.openxmlformats-officedocument.drawing+xml"/>
  <Override PartName="/xl/drawings/drawing78.xml" ContentType="application/vnd.openxmlformats-officedocument.drawing+xml"/>
  <Override PartName="/xl/drawings/drawing79.xml" ContentType="application/vnd.openxmlformats-officedocument.drawing+xml"/>
  <Override PartName="/xl/drawings/drawing80.xml" ContentType="application/vnd.openxmlformats-officedocument.drawing+xml"/>
  <Override PartName="/xl/drawings/drawing81.xml" ContentType="application/vnd.openxmlformats-officedocument.drawing+xml"/>
  <Override PartName="/xl/drawings/drawing82.xml" ContentType="application/vnd.openxmlformats-officedocument.drawing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drawings/drawing85.xml" ContentType="application/vnd.openxmlformats-officedocument.drawing+xml"/>
  <Override PartName="/xl/drawings/drawing86.xml" ContentType="application/vnd.openxmlformats-officedocument.drawing+xml"/>
  <Override PartName="/xl/drawings/drawing87.xml" ContentType="application/vnd.openxmlformats-officedocument.drawing+xml"/>
  <Override PartName="/xl/drawings/drawing88.xml" ContentType="application/vnd.openxmlformats-officedocument.drawing+xml"/>
  <Override PartName="/xl/drawings/drawing89.xml" ContentType="application/vnd.openxmlformats-officedocument.drawing+xml"/>
  <Override PartName="/xl/drawings/drawing90.xml" ContentType="application/vnd.openxmlformats-officedocument.drawing+xml"/>
  <Override PartName="/xl/drawings/drawing91.xml" ContentType="application/vnd.openxmlformats-officedocument.drawing+xml"/>
  <Override PartName="/xl/drawings/drawing92.xml" ContentType="application/vnd.openxmlformats-officedocument.drawing+xml"/>
  <Override PartName="/xl/drawings/drawing93.xml" ContentType="application/vnd.openxmlformats-officedocument.drawing+xml"/>
  <Override PartName="/xl/drawings/drawing94.xml" ContentType="application/vnd.openxmlformats-officedocument.drawing+xml"/>
  <Override PartName="/xl/drawings/drawing95.xml" ContentType="application/vnd.openxmlformats-officedocument.drawing+xml"/>
  <Override PartName="/xl/drawings/drawing96.xml" ContentType="application/vnd.openxmlformats-officedocument.drawing+xml"/>
  <Override PartName="/xl/drawings/drawing97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threadedComments/threadedComment1.xml" ContentType="application/vnd.ms-excel.threadedcomments+xml"/>
  <Override PartName="/xl/threadedComments/threadedComment2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2025\ANNUAIRE_STAT\"/>
    </mc:Choice>
  </mc:AlternateContent>
  <xr:revisionPtr revIDLastSave="0" documentId="13_ncr:1_{74CFB1B0-9984-45D8-882A-1B399DE04581}" xr6:coauthVersionLast="47" xr6:coauthVersionMax="47" xr10:uidLastSave="{00000000-0000-0000-0000-000000000000}"/>
  <bookViews>
    <workbookView showVerticalScroll="0" showSheetTabs="0" xWindow="-110" yWindow="-110" windowWidth="25820" windowHeight="15500" xr2:uid="{00000000-000D-0000-FFFF-FFFF00000000}"/>
  </bookViews>
  <sheets>
    <sheet name="Sommaire" sheetId="2" r:id="rId1"/>
    <sheet name="Signes, sigles et abbreviations" sheetId="65" r:id="rId2"/>
    <sheet name="Définition des concepts" sheetId="154" r:id="rId3"/>
    <sheet name="Cotisants branche des pensions" sheetId="19" r:id="rId4"/>
    <sheet name="Cotisants_H EPST par province" sheetId="20" r:id="rId5"/>
    <sheet name="Cotisants EPST par province" sheetId="84" r:id="rId6"/>
    <sheet name="Cotisants H. EPST par Adm. Pub." sheetId="21" r:id="rId7"/>
    <sheet name="Cotisants hors EPST par grade" sheetId="22" r:id="rId8"/>
    <sheet name="Cotisants EPST par grade" sheetId="85" r:id="rId9"/>
    <sheet name="Cot. H EPST par prov&amp;par grade" sheetId="66" r:id="rId10"/>
    <sheet name="Cot. EPST par prov&amp;par grade" sheetId="86" r:id="rId11"/>
    <sheet name="Cot. par adm. pub et prov HEPST" sheetId="67" r:id="rId12"/>
    <sheet name="Cot. adm. pub. et grade HEPST" sheetId="68" r:id="rId13"/>
    <sheet name="Cot°. Trimestrielles H EPST" sheetId="23" r:id="rId14"/>
    <sheet name="Cot°. Trimestrielles EPST" sheetId="87" r:id="rId15"/>
    <sheet name="Cot°. par province TTC" sheetId="24" r:id="rId16"/>
    <sheet name="Cot°. par Adm. Pub. TTC" sheetId="26" r:id="rId17"/>
    <sheet name="Cot°. par grade TTC" sheetId="25" r:id="rId18"/>
    <sheet name="Cot° par prov&amp;par grade TTC" sheetId="69" r:id="rId19"/>
    <sheet name="Cot° par adm&amp;Prov TTC" sheetId="70" r:id="rId20"/>
    <sheet name="Cot° par adm.&amp;par grad TTC" sheetId="71" r:id="rId21"/>
    <sheet name="Tx de support pot" sheetId="30" r:id="rId22"/>
    <sheet name="Quotient de vieillesse" sheetId="31" r:id="rId23"/>
    <sheet name="Tx de repart° pure" sheetId="92" r:id="rId24"/>
    <sheet name="Rapport dem optimal" sheetId="93" r:id="rId25"/>
    <sheet name="Retraités" sheetId="32" r:id="rId26"/>
    <sheet name="Retraités par grade HEPST" sheetId="33" r:id="rId27"/>
    <sheet name="Retraités par grade EPST" sheetId="94" r:id="rId28"/>
    <sheet name="Retr. par grade et sexe AC" sheetId="76" r:id="rId29"/>
    <sheet name="Retr. par grade et sexe EPST" sheetId="95" r:id="rId30"/>
    <sheet name="Retr par grade et age AC" sheetId="96" r:id="rId31"/>
    <sheet name="Retr par grade et age EPST" sheetId="97" r:id="rId32"/>
    <sheet name="Retr par âge et par sexe AC" sheetId="98" r:id="rId33"/>
    <sheet name="Retr par âge et sexe EPST" sheetId="99" r:id="rId34"/>
    <sheet name="Retr par prov et grade H EPST" sheetId="100" r:id="rId35"/>
    <sheet name="Retr par prov et grade EPST" sheetId="101" r:id="rId36"/>
    <sheet name="Retr par prov&amp;par sexe H EPST" sheetId="102" r:id="rId37"/>
    <sheet name="Retr par prov&amp;par sexe EPST" sheetId="103" r:id="rId38"/>
    <sheet name="Retr par prov&amp;age H EPST" sheetId="104" r:id="rId39"/>
    <sheet name="Retr par prov&amp;age EPST" sheetId="105" r:id="rId40"/>
    <sheet name="Prestations servies" sheetId="38" r:id="rId41"/>
    <sheet name="Age et pens mensuelles" sheetId="107" r:id="rId42"/>
    <sheet name="Pensions de Retr. mensuelles H " sheetId="43" r:id="rId43"/>
    <sheet name="Pensions mensuelles EPST" sheetId="108" r:id="rId44"/>
    <sheet name="Pension de Retr. par grade AC" sheetId="41" r:id="rId45"/>
    <sheet name="Pens de retr par grade EPST" sheetId="109" r:id="rId46"/>
    <sheet name="Pens de retr par gr&amp;sexe H EPST" sheetId="82" r:id="rId47"/>
    <sheet name="Pens de retr par gr&amp;sexe EPST" sheetId="110" r:id="rId48"/>
    <sheet name="Pens de retr par gr&amp;Age H EPST" sheetId="113" r:id="rId49"/>
    <sheet name="Pens retr par grad&amp;Age EPST" sheetId="114" r:id="rId50"/>
    <sheet name="Pens retr par Age&amp;Sexe H EPST" sheetId="115" r:id="rId51"/>
    <sheet name="Pens retr par Age&amp;sexe EPST" sheetId="116" r:id="rId52"/>
    <sheet name="Pension retr prov&amp;grad AC" sheetId="147" r:id="rId53"/>
    <sheet name="Pension retr prov&amp;grad EPST" sheetId="148" r:id="rId54"/>
    <sheet name="Pension retr prov&amp;sexe AC" sheetId="150" r:id="rId55"/>
    <sheet name="Pension retr pro&amp;sexe EPST" sheetId="151" r:id="rId56"/>
    <sheet name="Pens retr prov&amp;Age AC" sheetId="149" r:id="rId57"/>
    <sheet name="Pension retr prov&amp;Age EPST" sheetId="152" r:id="rId58"/>
    <sheet name="Rente surv. mens. HEPST" sheetId="47" r:id="rId59"/>
    <sheet name="Rente survie mens EPST" sheetId="117" r:id="rId60"/>
    <sheet name="Cotisans BRP" sheetId="118" r:id="rId61"/>
    <sheet name="Cotisat° Trim BRP" sheetId="119" r:id="rId62"/>
    <sheet name="Prestat° BRP" sheetId="120" r:id="rId63"/>
    <sheet name="Cotisants RC" sheetId="121" r:id="rId64"/>
    <sheet name="Cotisat° trim RC" sheetId="122" r:id="rId65"/>
    <sheet name="Droit d'entrée Basc" sheetId="153" r:id="rId66"/>
    <sheet name="Beneficiaires Basc" sheetId="124" r:id="rId67"/>
    <sheet name="Ayant droit retr Basc" sheetId="125" r:id="rId68"/>
    <sheet name="Retr Basc par grade" sheetId="126" r:id="rId69"/>
    <sheet name="Retr Basc par grade et sexe" sheetId="127" r:id="rId70"/>
    <sheet name="Retr Basc par grade&amp;Age" sheetId="128" r:id="rId71"/>
    <sheet name="Retr Basc par Age&amp;sexe" sheetId="129" r:id="rId72"/>
    <sheet name="Retr basc par prov&amp;grade" sheetId="130" r:id="rId73"/>
    <sheet name="Retr Basc par prov&amp;sexe" sheetId="131" r:id="rId74"/>
    <sheet name="Retr Basc par prov&amp;Age" sheetId="132" r:id="rId75"/>
    <sheet name="Effectifs retr Basc dec&amp; nb Enf" sheetId="133" r:id="rId76"/>
    <sheet name="Prest servies Ass Basc" sheetId="134" r:id="rId77"/>
    <sheet name="Age&amp;pension moyen basc" sheetId="136" r:id="rId78"/>
    <sheet name="Pension retr mens Basc" sheetId="137" r:id="rId79"/>
    <sheet name="Pensions retr par grade Basc" sheetId="138" r:id="rId80"/>
    <sheet name="Pensions retr par gr&amp;sexe basc" sheetId="140" r:id="rId81"/>
    <sheet name="Pension retr par gr&amp;Age basc" sheetId="141" r:id="rId82"/>
    <sheet name="Pension retr par Age&amp;sexe basc" sheetId="142" r:id="rId83"/>
    <sheet name="Pension retr par prov&amp;grade bas" sheetId="143" r:id="rId84"/>
    <sheet name="Pensions retr par prov&amp;sexe bas" sheetId="144" r:id="rId85"/>
    <sheet name="Pension retr prov&amp;Age basc" sheetId="145" r:id="rId86"/>
    <sheet name="Rente mensuel Ayant droit basc" sheetId="146" r:id="rId87"/>
    <sheet name="Compte de résultats" sheetId="51" r:id="rId88"/>
    <sheet name="Bilan" sheetId="52" r:id="rId89"/>
    <sheet name="Indicateurs de performance" sheetId="53" r:id="rId90"/>
    <sheet name="Revenus" sheetId="54" r:id="rId91"/>
    <sheet name="Charges" sheetId="55" r:id="rId92"/>
    <sheet name="Résulat net après impôt" sheetId="56" r:id="rId93"/>
    <sheet name="Investissement" sheetId="57" r:id="rId94"/>
    <sheet name="Indicateurs RH" sheetId="64" r:id="rId95"/>
    <sheet name="Effectif général" sheetId="59" r:id="rId96"/>
    <sheet name="Effectif gén. trim." sheetId="61" r:id="rId97"/>
  </sheets>
  <definedNames>
    <definedName name="_Toc167786487" localSheetId="61">'Cotisat° Trim BRP'!$B$2</definedName>
    <definedName name="_Toc167786488" localSheetId="62">'Prestat° BRP'!$B$2</definedName>
    <definedName name="_Toc167786498" localSheetId="66">'Beneficiaires Basc'!$B$2</definedName>
    <definedName name="_Toc167786499" localSheetId="67">'Ayant droit retr Basc'!$B$2</definedName>
    <definedName name="_Toc167786508" localSheetId="76">'Prest servies Ass Basc'!$B$2</definedName>
    <definedName name="_Toc69999622" localSheetId="1">'Signes, sigles et abbreviations'!$B$2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5" i="52" l="1"/>
  <c r="E45" i="52"/>
  <c r="F45" i="52"/>
  <c r="C45" i="52"/>
  <c r="H45" i="52"/>
  <c r="G45" i="52"/>
  <c r="E9" i="59"/>
  <c r="F9" i="59"/>
  <c r="D9" i="59"/>
  <c r="F31" i="144"/>
  <c r="F6" i="144"/>
  <c r="F7" i="144"/>
  <c r="F8" i="144"/>
  <c r="F9" i="144"/>
  <c r="F10" i="144"/>
  <c r="F11" i="144"/>
  <c r="F12" i="144"/>
  <c r="F13" i="144"/>
  <c r="F14" i="144"/>
  <c r="F15" i="144"/>
  <c r="F16" i="144"/>
  <c r="F17" i="144"/>
  <c r="F18" i="144"/>
  <c r="F19" i="144"/>
  <c r="F20" i="144"/>
  <c r="F21" i="144"/>
  <c r="F22" i="144"/>
  <c r="F23" i="144"/>
  <c r="F24" i="144"/>
  <c r="F25" i="144"/>
  <c r="F26" i="144"/>
  <c r="F27" i="144"/>
  <c r="F28" i="144"/>
  <c r="F29" i="144"/>
  <c r="F30" i="144"/>
  <c r="F5" i="144"/>
  <c r="E8" i="134" l="1"/>
  <c r="E9" i="134" s="1"/>
  <c r="E17" i="127"/>
  <c r="D17" i="127"/>
  <c r="C17" i="127"/>
  <c r="F6" i="126"/>
  <c r="F7" i="126"/>
  <c r="F8" i="126"/>
  <c r="F9" i="126"/>
  <c r="F10" i="126"/>
  <c r="F11" i="126"/>
  <c r="F12" i="126"/>
  <c r="F13" i="126"/>
  <c r="F14" i="126"/>
  <c r="F15" i="126"/>
  <c r="F5" i="126"/>
  <c r="F8" i="124" l="1"/>
  <c r="F9" i="124" s="1"/>
  <c r="F6" i="121"/>
  <c r="F7" i="121" s="1"/>
  <c r="F6" i="118"/>
  <c r="F7" i="118" s="1"/>
  <c r="F31" i="150"/>
  <c r="F6" i="150"/>
  <c r="F7" i="150"/>
  <c r="F8" i="150"/>
  <c r="F9" i="150"/>
  <c r="F10" i="150"/>
  <c r="F11" i="150"/>
  <c r="F12" i="150"/>
  <c r="F13" i="150"/>
  <c r="F14" i="150"/>
  <c r="F15" i="150"/>
  <c r="F16" i="150"/>
  <c r="F17" i="150"/>
  <c r="F18" i="150"/>
  <c r="F19" i="150"/>
  <c r="F20" i="150"/>
  <c r="F21" i="150"/>
  <c r="F22" i="150"/>
  <c r="F23" i="150"/>
  <c r="F24" i="150"/>
  <c r="F25" i="150"/>
  <c r="F26" i="150"/>
  <c r="F27" i="150"/>
  <c r="F28" i="150"/>
  <c r="F29" i="150"/>
  <c r="F30" i="150"/>
  <c r="F5" i="150"/>
  <c r="F31" i="151"/>
  <c r="F6" i="151"/>
  <c r="F7" i="151"/>
  <c r="F8" i="151"/>
  <c r="F9" i="151"/>
  <c r="F10" i="151"/>
  <c r="F11" i="151"/>
  <c r="F12" i="151"/>
  <c r="F13" i="151"/>
  <c r="F14" i="151"/>
  <c r="F15" i="151"/>
  <c r="F16" i="151"/>
  <c r="F17" i="151"/>
  <c r="F18" i="151"/>
  <c r="F19" i="151"/>
  <c r="F20" i="151"/>
  <c r="F21" i="151"/>
  <c r="F22" i="151"/>
  <c r="F23" i="151"/>
  <c r="F24" i="151"/>
  <c r="F25" i="151"/>
  <c r="F26" i="151"/>
  <c r="F27" i="151"/>
  <c r="F28" i="151"/>
  <c r="F29" i="151"/>
  <c r="F30" i="151"/>
  <c r="F5" i="151"/>
  <c r="H17" i="114"/>
  <c r="D17" i="114"/>
  <c r="E17" i="114"/>
  <c r="F17" i="114"/>
  <c r="G17" i="114"/>
  <c r="C17" i="114"/>
  <c r="D17" i="113"/>
  <c r="E17" i="113"/>
  <c r="F17" i="113"/>
  <c r="G17" i="113"/>
  <c r="H17" i="113"/>
  <c r="C17" i="113"/>
  <c r="H8" i="32" l="1"/>
  <c r="H9" i="32" s="1"/>
  <c r="H7" i="30"/>
  <c r="G16" i="25" l="1"/>
  <c r="G6" i="25"/>
  <c r="G7" i="25"/>
  <c r="G8" i="25"/>
  <c r="G9" i="25"/>
  <c r="G10" i="25"/>
  <c r="G11" i="25"/>
  <c r="G12" i="25"/>
  <c r="G13" i="25"/>
  <c r="G14" i="25"/>
  <c r="G15" i="25"/>
  <c r="G5" i="25"/>
  <c r="G63" i="26"/>
  <c r="G6" i="26"/>
  <c r="G7" i="26"/>
  <c r="G8" i="26"/>
  <c r="G9" i="26"/>
  <c r="G10" i="26"/>
  <c r="G11" i="26"/>
  <c r="G12" i="26"/>
  <c r="G13" i="26"/>
  <c r="G14" i="26"/>
  <c r="G15" i="26"/>
  <c r="G16" i="26"/>
  <c r="G17" i="26"/>
  <c r="G18" i="26"/>
  <c r="G19" i="26"/>
  <c r="G20" i="26"/>
  <c r="G21" i="26"/>
  <c r="G22" i="26"/>
  <c r="G23" i="26"/>
  <c r="G24" i="26"/>
  <c r="G25" i="26"/>
  <c r="G26" i="26"/>
  <c r="G27" i="26"/>
  <c r="G28" i="26"/>
  <c r="G29" i="26"/>
  <c r="G30" i="26"/>
  <c r="G31" i="26"/>
  <c r="G32" i="26"/>
  <c r="G33" i="26"/>
  <c r="G34" i="26"/>
  <c r="G35" i="26"/>
  <c r="G36" i="26"/>
  <c r="G37" i="26"/>
  <c r="G38" i="26"/>
  <c r="G39" i="26"/>
  <c r="G40" i="26"/>
  <c r="G41" i="26"/>
  <c r="G42" i="26"/>
  <c r="G43" i="26"/>
  <c r="G44" i="26"/>
  <c r="G45" i="26"/>
  <c r="G46" i="26"/>
  <c r="G47" i="26"/>
  <c r="G48" i="26"/>
  <c r="G49" i="26"/>
  <c r="G50" i="26"/>
  <c r="G51" i="26"/>
  <c r="G52" i="26"/>
  <c r="G53" i="26"/>
  <c r="G54" i="26"/>
  <c r="G55" i="26"/>
  <c r="G56" i="26"/>
  <c r="G57" i="26"/>
  <c r="G58" i="26"/>
  <c r="G59" i="26"/>
  <c r="G60" i="26"/>
  <c r="G61" i="26"/>
  <c r="G62" i="26"/>
  <c r="G5" i="26"/>
  <c r="G31" i="24"/>
  <c r="G6" i="24"/>
  <c r="G7" i="24"/>
  <c r="G8" i="24"/>
  <c r="G9" i="24"/>
  <c r="G10" i="24"/>
  <c r="G11" i="24"/>
  <c r="G12" i="24"/>
  <c r="G13" i="24"/>
  <c r="G14" i="24"/>
  <c r="G15" i="24"/>
  <c r="G16" i="24"/>
  <c r="G17" i="24"/>
  <c r="G18" i="24"/>
  <c r="G19" i="24"/>
  <c r="G20" i="24"/>
  <c r="G21" i="24"/>
  <c r="G22" i="24"/>
  <c r="G23" i="24"/>
  <c r="G24" i="24"/>
  <c r="G25" i="24"/>
  <c r="G26" i="24"/>
  <c r="G27" i="24"/>
  <c r="G28" i="24"/>
  <c r="G29" i="24"/>
  <c r="G30" i="24"/>
  <c r="G5" i="24"/>
  <c r="G67" i="21"/>
  <c r="H7" i="19"/>
  <c r="H8" i="19" s="1"/>
  <c r="H9" i="19" s="1"/>
  <c r="F67" i="21" l="1"/>
  <c r="E67" i="21"/>
  <c r="C10" i="122" l="1"/>
  <c r="C10" i="119"/>
  <c r="C5" i="119" l="1"/>
  <c r="G8" i="57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tc={57C3AA8C-A5BA-4140-9117-2DB36536C09B}</author>
  </authors>
  <commentList>
    <comment ref="B11" authorId="0" shapeId="0" xr:uid="{57C3AA8C-A5BA-4140-9117-2DB36536C09B}">
      <text>
        <r>
          <rPr>
            <sz val="12"/>
            <color theme="1"/>
            <rFont val="Calibri"/>
            <family val="2"/>
            <scheme val="minor"/>
          </rPr>
  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Compléter les chiffres ici !</t>
        </r>
      </text>
    </comment>
  </commentList>
</comments>
</file>

<file path=xl/sharedStrings.xml><?xml version="1.0" encoding="utf-8"?>
<sst xmlns="http://schemas.openxmlformats.org/spreadsheetml/2006/main" count="4446" uniqueCount="1174">
  <si>
    <t>Retraités payés</t>
  </si>
  <si>
    <t>Indicateurs de performance</t>
  </si>
  <si>
    <t>Indicateurs RH</t>
  </si>
  <si>
    <t xml:space="preserve"> </t>
  </si>
  <si>
    <t>Variation</t>
  </si>
  <si>
    <t>-</t>
  </si>
  <si>
    <t>N°</t>
  </si>
  <si>
    <t>En %</t>
  </si>
  <si>
    <t>Equateur</t>
  </si>
  <si>
    <t>Kasaï oriental</t>
  </si>
  <si>
    <t>Kinshasa</t>
  </si>
  <si>
    <t>Maniema</t>
  </si>
  <si>
    <t>Nord-Kivu</t>
  </si>
  <si>
    <t>Sud-Kivu</t>
  </si>
  <si>
    <t>Total</t>
  </si>
  <si>
    <t xml:space="preserve">  </t>
  </si>
  <si>
    <t>Province</t>
  </si>
  <si>
    <t>Cotisants</t>
  </si>
  <si>
    <t>Actions humanitaires et solidarité nationale</t>
  </si>
  <si>
    <t>Administration de l'assemblée nationale</t>
  </si>
  <si>
    <t>Affaires étrangères</t>
  </si>
  <si>
    <t>Affaires foncières</t>
  </si>
  <si>
    <t>Affaires sociales</t>
  </si>
  <si>
    <t>Agriculture</t>
  </si>
  <si>
    <t>Anciens combattants</t>
  </si>
  <si>
    <t>Budget</t>
  </si>
  <si>
    <t>Chancellerie des ordres nationaux</t>
  </si>
  <si>
    <t>Commerce extérieur</t>
  </si>
  <si>
    <t>Communication et médias</t>
  </si>
  <si>
    <t>Coopération internationale</t>
  </si>
  <si>
    <t>Culture et arts</t>
  </si>
  <si>
    <t>Développement rural</t>
  </si>
  <si>
    <t>Droits humains</t>
  </si>
  <si>
    <t>Economie nationale</t>
  </si>
  <si>
    <t>Emploi et travail</t>
  </si>
  <si>
    <t>Enseignement primaire, secondaire et professionnel</t>
  </si>
  <si>
    <t>Enseignement supérieur et universitaire</t>
  </si>
  <si>
    <t>Environnement et conservation de la nature</t>
  </si>
  <si>
    <t>Finances</t>
  </si>
  <si>
    <t>Fonction publique</t>
  </si>
  <si>
    <t>Genre, femme et enfant</t>
  </si>
  <si>
    <t>Hydrocarbures</t>
  </si>
  <si>
    <t>Industrie</t>
  </si>
  <si>
    <t>Infrastructures et travaux publics</t>
  </si>
  <si>
    <t>Intérieur et sécurité</t>
  </si>
  <si>
    <t>Jeunesse</t>
  </si>
  <si>
    <t>Justice</t>
  </si>
  <si>
    <t>Mines</t>
  </si>
  <si>
    <t>Porte feuille</t>
  </si>
  <si>
    <t>Présidence de la république</t>
  </si>
  <si>
    <t>Primature</t>
  </si>
  <si>
    <t>Recherche scientifique</t>
  </si>
  <si>
    <t>Reconstruction</t>
  </si>
  <si>
    <t>Relation avec le parlement</t>
  </si>
  <si>
    <t>Ressources hydraulique et électricité</t>
  </si>
  <si>
    <t>Santé publique</t>
  </si>
  <si>
    <t>Tourisme</t>
  </si>
  <si>
    <t>Urbanisme et habitat</t>
  </si>
  <si>
    <t>Grades</t>
  </si>
  <si>
    <t>SG</t>
  </si>
  <si>
    <t>D</t>
  </si>
  <si>
    <t>CD</t>
  </si>
  <si>
    <t>CB</t>
  </si>
  <si>
    <t>ATA1</t>
  </si>
  <si>
    <t>ATA2</t>
  </si>
  <si>
    <t>AGA1</t>
  </si>
  <si>
    <t>AGA2</t>
  </si>
  <si>
    <t>AA1</t>
  </si>
  <si>
    <t>AA2</t>
  </si>
  <si>
    <t>Huissier</t>
  </si>
  <si>
    <t>Période</t>
  </si>
  <si>
    <t>Trim4</t>
  </si>
  <si>
    <t>Trim1</t>
  </si>
  <si>
    <t>Trim2</t>
  </si>
  <si>
    <t>Trim3</t>
  </si>
  <si>
    <t>CPA</t>
  </si>
  <si>
    <t>CPE</t>
  </si>
  <si>
    <t>Masse salariale</t>
  </si>
  <si>
    <t>Année</t>
  </si>
  <si>
    <t>Age</t>
  </si>
  <si>
    <t>Hommes</t>
  </si>
  <si>
    <t>Femmes</t>
  </si>
  <si>
    <t>H</t>
  </si>
  <si>
    <t>F</t>
  </si>
  <si>
    <t>Retraités</t>
  </si>
  <si>
    <t>Indice</t>
  </si>
  <si>
    <t>Prestations</t>
  </si>
  <si>
    <t>Pension de retraite</t>
  </si>
  <si>
    <t>Pensions de retraite</t>
  </si>
  <si>
    <t>Octobre</t>
  </si>
  <si>
    <t>Novembre</t>
  </si>
  <si>
    <t>Décembre</t>
  </si>
  <si>
    <t>Janvier</t>
  </si>
  <si>
    <t>Février</t>
  </si>
  <si>
    <t>Mars</t>
  </si>
  <si>
    <t>Avril</t>
  </si>
  <si>
    <t>Mai</t>
  </si>
  <si>
    <t>Juin</t>
  </si>
  <si>
    <t>Juillet</t>
  </si>
  <si>
    <t>Août</t>
  </si>
  <si>
    <t>Septembre</t>
  </si>
  <si>
    <t>Grade</t>
  </si>
  <si>
    <t>Ancienneté moyenne</t>
  </si>
  <si>
    <t>Intitulés des comptes</t>
  </si>
  <si>
    <t>Produits techniques</t>
  </si>
  <si>
    <t>Produits sur opération de placement</t>
  </si>
  <si>
    <t>Charges techniques</t>
  </si>
  <si>
    <t>Matières et fournitures consommées</t>
  </si>
  <si>
    <t>Transports consommés</t>
  </si>
  <si>
    <t>Autres services consommés</t>
  </si>
  <si>
    <t>Charges et pertes diverses</t>
  </si>
  <si>
    <t>Charges du personnel</t>
  </si>
  <si>
    <t>Intérêt reçus</t>
  </si>
  <si>
    <t>Charges financières</t>
  </si>
  <si>
    <t>Dotations aux provisions exigibles</t>
  </si>
  <si>
    <t>Résultat brut d'exploitation</t>
  </si>
  <si>
    <t>Impôt et taxes</t>
  </si>
  <si>
    <t>Dotations aux amortissements</t>
  </si>
  <si>
    <t>Résultat courant avant impôt</t>
  </si>
  <si>
    <t>Résultat sur cession d'éléments d'actifs</t>
  </si>
  <si>
    <t>Reprise sur provisions</t>
  </si>
  <si>
    <t>Produits exceptionnels</t>
  </si>
  <si>
    <t>Impôt sur le bénéfice</t>
  </si>
  <si>
    <t xml:space="preserve">Résultat net </t>
  </si>
  <si>
    <t>ACTIF</t>
  </si>
  <si>
    <t>ACTIF IMMOBILISE</t>
  </si>
  <si>
    <t>Immobilisations incorporelles</t>
  </si>
  <si>
    <t>Licences et logiciels</t>
  </si>
  <si>
    <t>Charges immobilisées</t>
  </si>
  <si>
    <t>Total des immobilisations incorporelles</t>
  </si>
  <si>
    <t>Immobilisations corporelles</t>
  </si>
  <si>
    <t>Valeurs immobilisées corporelles</t>
  </si>
  <si>
    <t>Total des immobilisations corporelles</t>
  </si>
  <si>
    <t>Immobilisations financières</t>
  </si>
  <si>
    <t>Total des immobilisations financières</t>
  </si>
  <si>
    <t>TOTAL ACTIF IMMOBILISE</t>
  </si>
  <si>
    <t>ACTIF CIRCULANT</t>
  </si>
  <si>
    <t>Créances d'exploitation</t>
  </si>
  <si>
    <t>Contribution de l'Etat Congolais</t>
  </si>
  <si>
    <t>Total des créances d'exploitations</t>
  </si>
  <si>
    <t>TOTAL ACTIF CIRCULANT</t>
  </si>
  <si>
    <t>TRESORERIE</t>
  </si>
  <si>
    <t>Banques, chèques postaux, caisses</t>
  </si>
  <si>
    <t>TOTAL TRESORERIE</t>
  </si>
  <si>
    <t>TOTAL ACTIF</t>
  </si>
  <si>
    <t>PASSIF</t>
  </si>
  <si>
    <t>Fonds propres</t>
  </si>
  <si>
    <t>Dotation initiale</t>
  </si>
  <si>
    <t>Résultat net de l'exercice</t>
  </si>
  <si>
    <t>Report à nouveau</t>
  </si>
  <si>
    <t>Subvention d'investissement</t>
  </si>
  <si>
    <t>Plus-value de réévaluation</t>
  </si>
  <si>
    <t>Total des fonds propres</t>
  </si>
  <si>
    <t>Dettes financières et ressources assimilées</t>
  </si>
  <si>
    <t>Emprunts et dettes financières</t>
  </si>
  <si>
    <t>Provisions financières pour risques et charges</t>
  </si>
  <si>
    <t>Total des dettes financières et ressources assimilées</t>
  </si>
  <si>
    <t>Passif circulant</t>
  </si>
  <si>
    <t>Dettes fiscales</t>
  </si>
  <si>
    <t>Personnel, charges à payer</t>
  </si>
  <si>
    <t>Prestations à payer</t>
  </si>
  <si>
    <t>Divers passifs</t>
  </si>
  <si>
    <t>Cotisations et pénalités de retard</t>
  </si>
  <si>
    <t>Ecart de conversion passif</t>
  </si>
  <si>
    <t>TOTAL PASSIF CIRCULANT</t>
  </si>
  <si>
    <t>TOTAL PASSIF</t>
  </si>
  <si>
    <t>Ratios</t>
  </si>
  <si>
    <t>Normes</t>
  </si>
  <si>
    <t>Ratio des charges de fonctionnement par rapport au total des revenus</t>
  </si>
  <si>
    <t>Inférieur ou égal à 15%</t>
  </si>
  <si>
    <t>Frais du personnel par rapport aux dépenses de fonctionnement</t>
  </si>
  <si>
    <t>Inférieur ou égal à 50%</t>
  </si>
  <si>
    <t>Ratio du résultat net par rapport aux cotisations</t>
  </si>
  <si>
    <t>Supérieur ou égal à 20%</t>
  </si>
  <si>
    <t>Ratio des réserves</t>
  </si>
  <si>
    <t>Supérieur ou égal à 3</t>
  </si>
  <si>
    <t>Ratio d’autosuffisance</t>
  </si>
  <si>
    <t>Supérieur ou égal à 120%</t>
  </si>
  <si>
    <t>Total revenus</t>
  </si>
  <si>
    <t>Variation en %</t>
  </si>
  <si>
    <t>Frais de gestion</t>
  </si>
  <si>
    <t>Total charges</t>
  </si>
  <si>
    <t>DAT</t>
  </si>
  <si>
    <t>Indicateurs suivis</t>
  </si>
  <si>
    <t>Nombre d'agents et cadres</t>
  </si>
  <si>
    <t>Nombre de dirigeants</t>
  </si>
  <si>
    <t> 3</t>
  </si>
  <si>
    <t>Nombre de consultants techniques</t>
  </si>
  <si>
    <t> 2</t>
  </si>
  <si>
    <t>Age moyen du staff interne</t>
  </si>
  <si>
    <t>33 ans</t>
  </si>
  <si>
    <t>32 ans</t>
  </si>
  <si>
    <t>27 mois</t>
  </si>
  <si>
    <t>23 mois</t>
  </si>
  <si>
    <t>Effectif staff féminin</t>
  </si>
  <si>
    <t>Taux de rétention du personnel</t>
  </si>
  <si>
    <t>Catégorie</t>
  </si>
  <si>
    <t>Maîtrises</t>
  </si>
  <si>
    <t>Agents d'exécution</t>
  </si>
  <si>
    <t>Effectif général trimestriel CNSSAP</t>
  </si>
  <si>
    <t>Période </t>
  </si>
  <si>
    <t>Agents d'exécutions</t>
  </si>
  <si>
    <t>DEA/DES</t>
  </si>
  <si>
    <t>D6</t>
  </si>
  <si>
    <t xml:space="preserve">                         CAISSE NATIONALE DE SECURITE SOCIALE</t>
  </si>
  <si>
    <t xml:space="preserve">                                  DES AGENTS PUBLICS DE L’ETAT</t>
  </si>
  <si>
    <t>Prestations servies (en millions de CDF)</t>
  </si>
  <si>
    <t>Bilan (en millions de CDF)</t>
  </si>
  <si>
    <t>SIGNES, SIGLES &amp; ABREVIATIONS</t>
  </si>
  <si>
    <t xml:space="preserve">   </t>
  </si>
  <si>
    <t>: Renseignement nul</t>
  </si>
  <si>
    <t>: Agent Auxiliaire de 1ère classe</t>
  </si>
  <si>
    <t xml:space="preserve">: Agent Auxiliaire de 2ème classe </t>
  </si>
  <si>
    <t>Adm</t>
  </si>
  <si>
    <t>: Administration</t>
  </si>
  <si>
    <t>: Agent d’Administration de 1ère classe</t>
  </si>
  <si>
    <t>: Agent d’Administration de 2ème classe</t>
  </si>
  <si>
    <t>: Attaché d’Administration de 1ère classe</t>
  </si>
  <si>
    <t>: Attaché d’Administration de 2ème classe</t>
  </si>
  <si>
    <t>Bac+3</t>
  </si>
  <si>
    <t>: Graduat</t>
  </si>
  <si>
    <t>Bac+5</t>
  </si>
  <si>
    <t>: Licence</t>
  </si>
  <si>
    <t>BNR</t>
  </si>
  <si>
    <t>: Bordereau nominatif des rémunérations</t>
  </si>
  <si>
    <t>: Chef de Bureau</t>
  </si>
  <si>
    <t>: Chef de Division</t>
  </si>
  <si>
    <t>CDF</t>
  </si>
  <si>
    <t>: Franc congolais (FC)</t>
  </si>
  <si>
    <t>CM</t>
  </si>
  <si>
    <t>: Chargé de mission</t>
  </si>
  <si>
    <t>CNSSAP</t>
  </si>
  <si>
    <t>: Caisse nationale de sécurité sociale des agents publics de l’Etat</t>
  </si>
  <si>
    <t>: Cotisation part agent</t>
  </si>
  <si>
    <t>: Cotisation part Etat employeur</t>
  </si>
  <si>
    <t>: Directeur</t>
  </si>
  <si>
    <t>: Niveau bac</t>
  </si>
  <si>
    <t>: Dépôts à terme</t>
  </si>
  <si>
    <t>: Diplôme d'études approfondies</t>
  </si>
  <si>
    <t>: Femme</t>
  </si>
  <si>
    <t>: Homme</t>
  </si>
  <si>
    <t>Pub</t>
  </si>
  <si>
    <t>: Publique</t>
  </si>
  <si>
    <t>RDC </t>
  </si>
  <si>
    <t>: République Démocratique du Congo</t>
  </si>
  <si>
    <t>RH</t>
  </si>
  <si>
    <t>: Ressources humaines</t>
  </si>
  <si>
    <t>: Secrétaire Général</t>
  </si>
  <si>
    <t>: Trimestre n (n : 1, 2, 3 et 4)</t>
  </si>
  <si>
    <t>USD</t>
  </si>
  <si>
    <t>: Dollar américain</t>
  </si>
  <si>
    <r>
      <t>T</t>
    </r>
    <r>
      <rPr>
        <i/>
        <sz val="12"/>
        <rFont val="Garamond"/>
        <family val="1"/>
      </rPr>
      <t>n</t>
    </r>
  </si>
  <si>
    <t>RESSOURCES HUMAINES CNSSAP</t>
  </si>
  <si>
    <t>Variable suivante</t>
  </si>
  <si>
    <t>Variable précédente</t>
  </si>
  <si>
    <t>2021</t>
  </si>
  <si>
    <t>Affaires coutumières</t>
  </si>
  <si>
    <t>Pêche et élevage</t>
  </si>
  <si>
    <t>Aménagement du territoire et rénovation de la ville</t>
  </si>
  <si>
    <t>Décentralisation et Réforme institutionnelle</t>
  </si>
  <si>
    <t>Administration Publique</t>
  </si>
  <si>
    <t>Défense nationale</t>
  </si>
  <si>
    <t>Transport et voies de communication</t>
  </si>
  <si>
    <t>Autres Administrations Publiques</t>
  </si>
  <si>
    <t>Administration du sénat</t>
  </si>
  <si>
    <t>Enseignement primaire, secondaire et technique</t>
  </si>
  <si>
    <t>Inspection générale des finances</t>
  </si>
  <si>
    <t>Plan et suivi de la mise en œuvre de la Révolution de la modernité</t>
  </si>
  <si>
    <t>Poste et télécommunication et Nouvelles Technologies de l’Information et de la Communication</t>
  </si>
  <si>
    <t>28 mois</t>
  </si>
  <si>
    <t>Compte de résultats (en milliards de CDF)</t>
  </si>
  <si>
    <t>Valeurs immobilisées corporelles en cours</t>
  </si>
  <si>
    <t>Autres immobilisations financières</t>
  </si>
  <si>
    <t>Débiteurs divers</t>
  </si>
  <si>
    <t>Autres comptes de transition</t>
  </si>
  <si>
    <t>Revenus de la CNSSAP (en milliards de CDF)</t>
  </si>
  <si>
    <t>Charges de la CNSSAP (en milliards de CDF)</t>
  </si>
  <si>
    <t>Résultat net après impôt (en milliards de CDF)</t>
  </si>
  <si>
    <t>Conseil économique et social</t>
  </si>
  <si>
    <t>2022</t>
  </si>
  <si>
    <t>Commission nationale des droits de l'homme</t>
  </si>
  <si>
    <t>Commission nationale pour l'UNESCO</t>
  </si>
  <si>
    <t>Entreprenariat des petites et moyennes entreprises</t>
  </si>
  <si>
    <t>Formation professionnelle, metiers et artisanat</t>
  </si>
  <si>
    <t>Intégration régionales</t>
  </si>
  <si>
    <t>Prévoyance sociale</t>
  </si>
  <si>
    <t>Relation avec les partis politiques</t>
  </si>
  <si>
    <t>Sports</t>
  </si>
  <si>
    <t>172 304</t>
  </si>
  <si>
    <t>190 545</t>
  </si>
  <si>
    <t>198 399</t>
  </si>
  <si>
    <t>5 486</t>
  </si>
  <si>
    <t>6 310</t>
  </si>
  <si>
    <t>14 695</t>
  </si>
  <si>
    <t>33 262</t>
  </si>
  <si>
    <t>37 027</t>
  </si>
  <si>
    <t>48 449</t>
  </si>
  <si>
    <t>32 323</t>
  </si>
  <si>
    <t>13 196</t>
  </si>
  <si>
    <t>5 517</t>
  </si>
  <si>
    <t>1 662</t>
  </si>
  <si>
    <t>15 407 394 477</t>
  </si>
  <si>
    <t>30 814 788 954</t>
  </si>
  <si>
    <t>46 222 183 432</t>
  </si>
  <si>
    <t>3 062 955 895</t>
  </si>
  <si>
    <t>6 125 911 790</t>
  </si>
  <si>
    <t>9 188 867 685</t>
  </si>
  <si>
    <t>3 718 562 502</t>
  </si>
  <si>
    <t>7 437 125 003</t>
  </si>
  <si>
    <t>11 155 687 505</t>
  </si>
  <si>
    <t>4 260 644 794</t>
  </si>
  <si>
    <t>8 521 289 588</t>
  </si>
  <si>
    <t>4 365 231 287</t>
  </si>
  <si>
    <t>8 730 462 573</t>
  </si>
  <si>
    <t>13 095 693 860</t>
  </si>
  <si>
    <t>Rente de survie</t>
  </si>
  <si>
    <t>1 662,73</t>
  </si>
  <si>
    <t>2 248,46</t>
  </si>
  <si>
    <t>35 838,29</t>
  </si>
  <si>
    <t>35 845,87</t>
  </si>
  <si>
    <t>88 241,61</t>
  </si>
  <si>
    <t>126 335,94</t>
  </si>
  <si>
    <t>2 380,59</t>
  </si>
  <si>
    <t>2 636,49</t>
  </si>
  <si>
    <t>10 434,02</t>
  </si>
  <si>
    <t>139 406,45</t>
  </si>
  <si>
    <t>1 500,00</t>
  </si>
  <si>
    <t>3 248,16</t>
  </si>
  <si>
    <t>6 392,07</t>
  </si>
  <si>
    <t>Immobilier</t>
  </si>
  <si>
    <t>33 mois</t>
  </si>
  <si>
    <t>STATISTIQUES FINANCIERES</t>
  </si>
  <si>
    <t>STATISTIQUES TECHNIQUES</t>
  </si>
  <si>
    <t>Effectifs cotisants Personnel EPST</t>
  </si>
  <si>
    <t>2023</t>
  </si>
  <si>
    <t>313 369</t>
  </si>
  <si>
    <t>689 908</t>
  </si>
  <si>
    <t>1 003 277</t>
  </si>
  <si>
    <t>18 241</t>
  </si>
  <si>
    <t>7 854</t>
  </si>
  <si>
    <t>804 878</t>
  </si>
  <si>
    <t>Bas-uele</t>
  </si>
  <si>
    <t>Haut-katanga</t>
  </si>
  <si>
    <t>Haut-lomami</t>
  </si>
  <si>
    <t>Haut-uele</t>
  </si>
  <si>
    <t>Ituri</t>
  </si>
  <si>
    <t>Kasai</t>
  </si>
  <si>
    <t>Kasai central</t>
  </si>
  <si>
    <t>Kasai-oriental</t>
  </si>
  <si>
    <t>Kongo central</t>
  </si>
  <si>
    <t>Kwango</t>
  </si>
  <si>
    <t>Kwilu</t>
  </si>
  <si>
    <t>Lomami</t>
  </si>
  <si>
    <t>Lualaba</t>
  </si>
  <si>
    <t>Mai-ndombe</t>
  </si>
  <si>
    <t>Mongala</t>
  </si>
  <si>
    <t>Nord-kivu</t>
  </si>
  <si>
    <t>Nord-ubangi</t>
  </si>
  <si>
    <t>Sankuru</t>
  </si>
  <si>
    <t>Sud-kivu</t>
  </si>
  <si>
    <t>Sud-ubangi</t>
  </si>
  <si>
    <t>Tanganyika</t>
  </si>
  <si>
    <t>Tshopo</t>
  </si>
  <si>
    <t>Tshuapa</t>
  </si>
  <si>
    <t>Numérique</t>
  </si>
  <si>
    <t>Pouvoir judiciaire</t>
  </si>
  <si>
    <t xml:space="preserve">Cotisants personnel EPST à la branche des pensions par grade </t>
  </si>
  <si>
    <t>1 690</t>
  </si>
  <si>
    <t>10 350</t>
  </si>
  <si>
    <t>9 320</t>
  </si>
  <si>
    <t>24 241</t>
  </si>
  <si>
    <t>45 461</t>
  </si>
  <si>
    <t>60 331</t>
  </si>
  <si>
    <t>72 941</t>
  </si>
  <si>
    <t>62 354</t>
  </si>
  <si>
    <t>18 778</t>
  </si>
  <si>
    <t>6 810</t>
  </si>
  <si>
    <t>1 766</t>
  </si>
  <si>
    <t>33 367 659 153</t>
  </si>
  <si>
    <t>66 735 318 307</t>
  </si>
  <si>
    <t>4 467 477 731</t>
  </si>
  <si>
    <t>8 934 955 462</t>
  </si>
  <si>
    <t>7 959 162 458</t>
  </si>
  <si>
    <t>15 918 324 916</t>
  </si>
  <si>
    <t>8 512 246 114</t>
  </si>
  <si>
    <t>17 024 492 228</t>
  </si>
  <si>
    <t>12 428 772 850</t>
  </si>
  <si>
    <t>24 857 545 701</t>
  </si>
  <si>
    <t>CPA (part salariale, 4%)</t>
  </si>
  <si>
    <t>CPE (part patronale, 8%)</t>
  </si>
  <si>
    <t>Cotisations trimestrielles hors Personnel EPST à la branche des pensions (en CDF)</t>
  </si>
  <si>
    <t>60 485 369 239</t>
  </si>
  <si>
    <t>120 970 738 478</t>
  </si>
  <si>
    <t>19 867 531 279</t>
  </si>
  <si>
    <t>39 735 062 557</t>
  </si>
  <si>
    <t>20 305 500 791</t>
  </si>
  <si>
    <t>40 611 001 582</t>
  </si>
  <si>
    <t>20 312 337 169</t>
  </si>
  <si>
    <t>40 624 674 339</t>
  </si>
  <si>
    <t>6 238</t>
  </si>
  <si>
    <t>Quotient de vieillesse (ratio de dépendance) de la branche des pensions</t>
  </si>
  <si>
    <t>Taux de répartition pure de la branche des pensions</t>
  </si>
  <si>
    <t>Rapport démographique optimal de remplacement de la branche des pensions</t>
  </si>
  <si>
    <t>Effectifs Agents de carrière</t>
  </si>
  <si>
    <t>1 329</t>
  </si>
  <si>
    <t>5 005</t>
  </si>
  <si>
    <t>Effectifs Personnel EPST</t>
  </si>
  <si>
    <t>1 233</t>
  </si>
  <si>
    <t>4 909</t>
  </si>
  <si>
    <t>Retraités Agents de carrière payés par grade</t>
  </si>
  <si>
    <t xml:space="preserve">Retraités Agents de carrière payés par grade et par sexe </t>
  </si>
  <si>
    <t>Retraités Personnel ESPT payés par grade et par sexe</t>
  </si>
  <si>
    <t>(-)65</t>
  </si>
  <si>
    <t>65 à 69</t>
  </si>
  <si>
    <t>70 à 74</t>
  </si>
  <si>
    <t>75 à 79</t>
  </si>
  <si>
    <t>(+)79</t>
  </si>
  <si>
    <t>Retraités Agents de carrière payés par grade et par tranche d'âge</t>
  </si>
  <si>
    <t>Retraités Personnel ESPT payés par grade et par tranche d'âge</t>
  </si>
  <si>
    <t>Retraités Personnel EPST payés par grade et par tranche d'âge</t>
  </si>
  <si>
    <t>Retraités Agents de carrière payés par âge et par sexe</t>
  </si>
  <si>
    <t>Retraités Personnel ESPT payés par âge et par sexe</t>
  </si>
  <si>
    <t>Retraités Agents de carrière payés par province et par grade</t>
  </si>
  <si>
    <t>Provinces</t>
  </si>
  <si>
    <t>Bas-Uélé</t>
  </si>
  <si>
    <t>Haut-Katanga</t>
  </si>
  <si>
    <t>Haut-Lomami</t>
  </si>
  <si>
    <t>Haut-Uélé</t>
  </si>
  <si>
    <t>Kasaï</t>
  </si>
  <si>
    <t>Kasaï central</t>
  </si>
  <si>
    <t>Nord-Ubangi</t>
  </si>
  <si>
    <t>Sud-Ubangi</t>
  </si>
  <si>
    <t>Retraités Personnel ESPT payés par province et par grade</t>
  </si>
  <si>
    <t>M</t>
  </si>
  <si>
    <t xml:space="preserve">Retraités Agents de carrière payés par province et par sexe </t>
  </si>
  <si>
    <t>%</t>
  </si>
  <si>
    <t xml:space="preserve">Retraités Agents de carrière payés par province et par tranche d'âge </t>
  </si>
  <si>
    <t xml:space="preserve">Retraités Personnel ESPT payés par province et par tranche d'âge </t>
  </si>
  <si>
    <t>Agents de carrière</t>
  </si>
  <si>
    <t>Personnel EPST</t>
  </si>
  <si>
    <t>1 526,1</t>
  </si>
  <si>
    <t>1 827,3</t>
  </si>
  <si>
    <t>12 729,1</t>
  </si>
  <si>
    <t>1 361,2</t>
  </si>
  <si>
    <t>1 615,9</t>
  </si>
  <si>
    <t>2 013,9</t>
  </si>
  <si>
    <t>14 760,3</t>
  </si>
  <si>
    <t>12 746,4</t>
  </si>
  <si>
    <t>Pension</t>
  </si>
  <si>
    <t>Sexe</t>
  </si>
  <si>
    <t>Age moyen</t>
  </si>
  <si>
    <t>Moyenne générale</t>
  </si>
  <si>
    <t>Pension de retraite moyenne mensuelle (en CDF)</t>
  </si>
  <si>
    <t>Pensions de retraite mensuelles pour les retraités Agents de carrière (en CDF)</t>
  </si>
  <si>
    <t>Pensions de retraite mensuelles pour les retraités Personnel ESPT (en CDF)</t>
  </si>
  <si>
    <t>Pensions de retraite par grade pour les retraités Agents de carrière (en millions de CDF)</t>
  </si>
  <si>
    <t>Pensions de retraite par grade et par sexe pour les retraités Agents de carrière (en CDF)</t>
  </si>
  <si>
    <t>Pensions de retraite par grade et par sexe pour les retraités personnel ESPT (en CDF)</t>
  </si>
  <si>
    <t>Pensions de retraite par grade et par tranche d'âge pour les retraités Personnel ESPT (en CDF)</t>
  </si>
  <si>
    <t>Pensions de retraite par tranche d'âge et par sexe pour les retraités Personnel ESPT (en CDF)</t>
  </si>
  <si>
    <t>COTISATIONS DE LA BRANCHE DES PENSIONS</t>
  </si>
  <si>
    <t>Cotisants à la branche des pensions</t>
  </si>
  <si>
    <t>Cotisations trimestrielles du personnel EPST à la branche des pensions (en CDF)</t>
  </si>
  <si>
    <t>Taux de support potentiel (rapport démographique) de la branche des pensions</t>
  </si>
  <si>
    <t>Cotisants Personnel EPST à la branche des pensions par grade</t>
  </si>
  <si>
    <t xml:space="preserve">Cotisants hors Personnel EPST à la branche des pensions par grade </t>
  </si>
  <si>
    <t xml:space="preserve">Cotisants hors Personnel EPST à la branche des pensions par administration publique </t>
  </si>
  <si>
    <t xml:space="preserve">Cotisants Personnel EPST à la branche des pensions par province </t>
  </si>
  <si>
    <t xml:space="preserve">Cotisants hors Personnel EPST à la branche des pensions par province </t>
  </si>
  <si>
    <t>Cotisants hors Personnel EPST à la branche des pensions par province et par grade</t>
  </si>
  <si>
    <t>Cotisants Personnel EPST à la branche des pensions par province et par grade</t>
  </si>
  <si>
    <t>Cotisants hors Personnel EPST à la branche des pensions par administration publique et par province</t>
  </si>
  <si>
    <t>Cotisants hors Personnel EPST à la branche des pensions par administration publique et par grade</t>
  </si>
  <si>
    <t>PRESTATIONS DE LA BRANCHE DES PENSIONS</t>
  </si>
  <si>
    <t>Retraités Personnel ESPT payés par grade</t>
  </si>
  <si>
    <t>Pensions de retraite par grade pour les retraités Personnel ESPT (en millions de CDF)</t>
  </si>
  <si>
    <t>Rente de survie mensuelle totale pour les ayants droit des Agents de carrière (en CDF)</t>
  </si>
  <si>
    <t>Rente de survie mensuelle totale pour les ayants droit du Personnel EPST (en CDF)</t>
  </si>
  <si>
    <t>Retraités Agents de carrière payés par grade et par sexe</t>
  </si>
  <si>
    <t xml:space="preserve">Retraités Agents de carrière payés par âge et par sexe </t>
  </si>
  <si>
    <t>Retraités Agents de carrière payés par province et par sexe</t>
  </si>
  <si>
    <t>Retraités Personnel ESPT payés par province et par sexe</t>
  </si>
  <si>
    <t>Retraités Personnel ESPT payés par province et par tranche d'âge</t>
  </si>
  <si>
    <t>Age et pension de retraite mensuelle moyens par sexe</t>
  </si>
  <si>
    <t>Pensions de retraite par grade et par tranche d'âge pour les retraités Agents de carrière (en CDF)</t>
  </si>
  <si>
    <t>Pensions de retraite par tranche d'âge et par sexe pour les retraités Agents de carrière (en CDF)</t>
  </si>
  <si>
    <t>Pensions de retraite par province et par grade pour les retraités Agents de carrière (en CDF)</t>
  </si>
  <si>
    <t>Pensions de retraite par province et par grade pour les retraités Personnel ESPT (en CDF)</t>
  </si>
  <si>
    <t>Pensions de retraite par province et par sexe pour les retraités Agents de carrière (en CDF)</t>
  </si>
  <si>
    <t>Pensions de retraite par province et par sexe pour les retraités Personnel ESPT (en CDF)</t>
  </si>
  <si>
    <t>Pensions de retraite par province et par tranche d'âge pour les retraités Agents de carrière (en CDF)</t>
  </si>
  <si>
    <t>Pensions de retraite par province et par tranche d'âge pour les retraités Personnel ESPT (en CDF)</t>
  </si>
  <si>
    <t>COTISATIONS DE LA BRANCHE DES RISQUES PROFESSIONNELS</t>
  </si>
  <si>
    <t>Cotisants à la branche des risques professionnels</t>
  </si>
  <si>
    <t>Cotisations trimestrielles de la branche des risques professionnels (en CDF)</t>
  </si>
  <si>
    <t>PRESTATIONS DE LA BRANCHE DES RISQUES PROFESSIONNELS</t>
  </si>
  <si>
    <t>REGIME COMPLEMENTAIRE</t>
  </si>
  <si>
    <t>COTISATIONS DU REGIME COMPLEMENTAIRE</t>
  </si>
  <si>
    <t>Cotisants au régime complémentaire</t>
  </si>
  <si>
    <t>Cotisations trimestrielles du régime complémentaire (en CDF)</t>
  </si>
  <si>
    <t>PRESTATIONS DU REGIME COMPLEMENTAIRE</t>
  </si>
  <si>
    <t>REFORME DU BASCULEMENT</t>
  </si>
  <si>
    <t>RESSOURCES DE LA REFORME DU BASCULEMENT</t>
  </si>
  <si>
    <t>Droit d’entrée des assurés basculés à la CNSSAP (en CDF)</t>
  </si>
  <si>
    <t>PRESTATIONS DE LA REFORME DU BASCULEMENT</t>
  </si>
  <si>
    <t>Bénéficiaires des prestations de la réforme du basculement</t>
  </si>
  <si>
    <t>Ayants droit des retraités basculés décédés</t>
  </si>
  <si>
    <t>Retraités basculés payés par grade</t>
  </si>
  <si>
    <t>Prestations servies aux assurés basculés (en millions de CDF)</t>
  </si>
  <si>
    <t>Pensions de retraite mensuelles pour les retraités basculés (en CDF)</t>
  </si>
  <si>
    <t>Pensions de retraite par grade pour les retraités basculés (en millions de CDF)</t>
  </si>
  <si>
    <t>Retraités basculés payés par grade et par sexe</t>
  </si>
  <si>
    <t>Retraités basculés payés par grade et par tranche d'âge</t>
  </si>
  <si>
    <t>Retraités basculés payés par âge et par sexe</t>
  </si>
  <si>
    <t>Retraités basculés payés par province et par grade</t>
  </si>
  <si>
    <t>Retraités basculés payés par province et par sexe</t>
  </si>
  <si>
    <t>Retraités basculés payés par province et par tranche d'âge</t>
  </si>
  <si>
    <t>Effectifs retraités basculés décédés et nombre d’enfants par grade</t>
  </si>
  <si>
    <t>Pensions de retraite par grade et par sexe pour les retraités basculés (en CDF)</t>
  </si>
  <si>
    <t>Pensions de retraite par grade et par tranche d'âge pour les retraités basculés (en CDF)</t>
  </si>
  <si>
    <t>Pensions de retraite par tranche d'âge et par sexe pour les retraités basculés (en CDF)</t>
  </si>
  <si>
    <t>Pensions de retraite par province et par grade pour les retraités basculés (en CDF)</t>
  </si>
  <si>
    <t>Pensions de retraite par province et par sexe pour les retraités basculés (en CDF)</t>
  </si>
  <si>
    <t>Pensions de retraite par province et par tranche d'âge pour les retraités basculés (en CDF)</t>
  </si>
  <si>
    <t>Investissements (en millions d’USD)</t>
  </si>
  <si>
    <t>Évolution des indicateurs de performance</t>
  </si>
  <si>
    <t>Évolution des revenus de la CNSSAP (en milliards de CDF)</t>
  </si>
  <si>
    <t>Évolution des charges de la CNSSAP (en milliards de CDF)</t>
  </si>
  <si>
    <t>Évolution du résultat net après impôt (en milliards de CDF)</t>
  </si>
  <si>
    <t>Bientôt disponible</t>
  </si>
  <si>
    <t>Effectifs cotisants</t>
  </si>
  <si>
    <r>
      <t>1</t>
    </r>
    <r>
      <rPr>
        <b/>
        <sz val="11"/>
        <color rgb="FF000000"/>
        <rFont val="Times New Roman"/>
        <family val="1"/>
      </rPr>
      <t> </t>
    </r>
    <r>
      <rPr>
        <b/>
        <sz val="11"/>
        <color rgb="FF000000"/>
        <rFont val="Garamond"/>
        <family val="1"/>
      </rPr>
      <t>003</t>
    </r>
    <r>
      <rPr>
        <b/>
        <sz val="11"/>
        <color rgb="FF000000"/>
        <rFont val="Times New Roman"/>
        <family val="1"/>
      </rPr>
      <t> </t>
    </r>
    <r>
      <rPr>
        <b/>
        <sz val="11"/>
        <color rgb="FF000000"/>
        <rFont val="Garamond"/>
        <family val="1"/>
      </rPr>
      <t>277</t>
    </r>
    <r>
      <rPr>
        <b/>
        <sz val="12"/>
        <color theme="1"/>
        <rFont val="Garamond"/>
        <family val="1"/>
      </rPr>
      <t xml:space="preserve"> </t>
    </r>
  </si>
  <si>
    <t>Total (1% du salaire de base)</t>
  </si>
  <si>
    <t xml:space="preserve">Cotisants à la branche des risques professionnels </t>
  </si>
  <si>
    <t>Bientôt disponible…</t>
  </si>
  <si>
    <t>Effectifs retraités basculés</t>
  </si>
  <si>
    <t>4 522</t>
  </si>
  <si>
    <t>Effectifs ayants droit basculés</t>
  </si>
  <si>
    <t xml:space="preserve">Ayants droit des retraités basculés décédés </t>
  </si>
  <si>
    <t>Bénéficiaires</t>
  </si>
  <si>
    <t>Conjoint</t>
  </si>
  <si>
    <t>Orphelin</t>
  </si>
  <si>
    <t xml:space="preserve">Retraités basculés payés par grade et par tranche d'âge </t>
  </si>
  <si>
    <t xml:space="preserve">Retraités basculés payés par province et par grade </t>
  </si>
  <si>
    <t>Kasaï-Central</t>
  </si>
  <si>
    <t>Kasaï-Oriental</t>
  </si>
  <si>
    <t>Mai-Ndombe</t>
  </si>
  <si>
    <t xml:space="preserve">Retraités basculés payés par province et par sexe </t>
  </si>
  <si>
    <t xml:space="preserve">Retraités basculés payés par province et par tranche d'âge </t>
  </si>
  <si>
    <t>Effectifs retraités décédés</t>
  </si>
  <si>
    <t>Total enfants</t>
  </si>
  <si>
    <t>9 711,5</t>
  </si>
  <si>
    <t>8 557,9</t>
  </si>
  <si>
    <t>18 269,4</t>
  </si>
  <si>
    <t>11 933,2</t>
  </si>
  <si>
    <t>Pension de retraite mensuelle moyenne (en CDF)</t>
  </si>
  <si>
    <t xml:space="preserve">Moyenne </t>
  </si>
  <si>
    <t>Moyenne</t>
  </si>
  <si>
    <t>9 711 491 550</t>
  </si>
  <si>
    <t>692 758 300</t>
  </si>
  <si>
    <t>838 294 200</t>
  </si>
  <si>
    <t>756 492 020</t>
  </si>
  <si>
    <t>2 287 544 520</t>
  </si>
  <si>
    <t>761 077 080</t>
  </si>
  <si>
    <t>756 180 130</t>
  </si>
  <si>
    <t>800 662 390</t>
  </si>
  <si>
    <t>2 317 919 600</t>
  </si>
  <si>
    <t>908 394 870</t>
  </si>
  <si>
    <t>783 915 290</t>
  </si>
  <si>
    <t>794 544 710</t>
  </si>
  <si>
    <t>2 486 854 870</t>
  </si>
  <si>
    <t>933 301 950</t>
  </si>
  <si>
    <t>824 874 250</t>
  </si>
  <si>
    <t>860 996 360</t>
  </si>
  <si>
    <t>2 619 172 560</t>
  </si>
  <si>
    <t>4 265,15</t>
  </si>
  <si>
    <t>1 174,83</t>
  </si>
  <si>
    <t>9 711,50</t>
  </si>
  <si>
    <t>En%</t>
  </si>
  <si>
    <t>8 557 889 503</t>
  </si>
  <si>
    <t>561 149 220</t>
  </si>
  <si>
    <t>831 856 283</t>
  </si>
  <si>
    <t>674 667 750</t>
  </si>
  <si>
    <t>2 067 673 253</t>
  </si>
  <si>
    <t>656 843 000</t>
  </si>
  <si>
    <t>734 972 540</t>
  </si>
  <si>
    <t>682 561 870</t>
  </si>
  <si>
    <t>2 074 377 410</t>
  </si>
  <si>
    <t>690 392 570</t>
  </si>
  <si>
    <t>673 998 280</t>
  </si>
  <si>
    <t>698 360 600</t>
  </si>
  <si>
    <t>2 062 751 450</t>
  </si>
  <si>
    <t>721 849 400</t>
  </si>
  <si>
    <t>793 216 270</t>
  </si>
  <si>
    <t>838 021 720</t>
  </si>
  <si>
    <t>2 353 087 390</t>
  </si>
  <si>
    <t>Autres charges exceptionnelles</t>
  </si>
  <si>
    <t>1 133,25</t>
  </si>
  <si>
    <t>46 374,94</t>
  </si>
  <si>
    <t>2 561,92</t>
  </si>
  <si>
    <t>48 936,86</t>
  </si>
  <si>
    <t>219 827,47</t>
  </si>
  <si>
    <t>269 897,58</t>
  </si>
  <si>
    <t>20 578,04</t>
  </si>
  <si>
    <t>22 958,63</t>
  </si>
  <si>
    <t>Titres à CT et Bons du Trésor à Court-Terme</t>
  </si>
  <si>
    <t>21 436,81</t>
  </si>
  <si>
    <t>128 675,36</t>
  </si>
  <si>
    <t>150 112,17</t>
  </si>
  <si>
    <t>442 968,38</t>
  </si>
  <si>
    <t>28 888,80</t>
  </si>
  <si>
    <t>Titres publics</t>
  </si>
  <si>
    <t>36 mois</t>
  </si>
  <si>
    <t>32 ,9%</t>
  </si>
  <si>
    <t>26 445</t>
  </si>
  <si>
    <t>60 867</t>
  </si>
  <si>
    <t>48 391</t>
  </si>
  <si>
    <t>52 005</t>
  </si>
  <si>
    <t>451 490</t>
  </si>
  <si>
    <t>37 191</t>
  </si>
  <si>
    <t>1 270</t>
  </si>
  <si>
    <t>3 645</t>
  </si>
  <si>
    <t>6 914</t>
  </si>
  <si>
    <t>30 232 977 290</t>
  </si>
  <si>
    <r>
      <t>4</t>
    </r>
    <r>
      <rPr>
        <b/>
        <sz val="12"/>
        <color theme="1"/>
        <rFont val="Times New Roman"/>
        <family val="1"/>
      </rPr>
      <t> </t>
    </r>
    <r>
      <rPr>
        <b/>
        <sz val="12"/>
        <color theme="1"/>
        <rFont val="Garamond"/>
        <family val="1"/>
      </rPr>
      <t>522</t>
    </r>
  </si>
  <si>
    <r>
      <t>9</t>
    </r>
    <r>
      <rPr>
        <b/>
        <sz val="12"/>
        <color theme="1"/>
        <rFont val="Times New Roman"/>
        <family val="1"/>
      </rPr>
      <t> </t>
    </r>
    <r>
      <rPr>
        <b/>
        <sz val="12"/>
        <color theme="1"/>
        <rFont val="Garamond"/>
        <family val="1"/>
      </rPr>
      <t>460</t>
    </r>
  </si>
  <si>
    <r>
      <t>13</t>
    </r>
    <r>
      <rPr>
        <b/>
        <sz val="12"/>
        <color theme="1"/>
        <rFont val="Times New Roman"/>
        <family val="1"/>
      </rPr>
      <t> </t>
    </r>
    <r>
      <rPr>
        <b/>
        <sz val="12"/>
        <color theme="1"/>
        <rFont val="Garamond"/>
        <family val="1"/>
      </rPr>
      <t>982</t>
    </r>
  </si>
  <si>
    <r>
      <t>4</t>
    </r>
    <r>
      <rPr>
        <b/>
        <sz val="12"/>
        <color theme="1"/>
        <rFont val="Times New Roman"/>
        <family val="1"/>
      </rPr>
      <t> </t>
    </r>
    <r>
      <rPr>
        <b/>
        <sz val="12"/>
        <color theme="1"/>
        <rFont val="Garamond"/>
        <family val="1"/>
      </rPr>
      <t>152</t>
    </r>
  </si>
  <si>
    <t xml:space="preserve">Retraités Personnel EPST payés par province et par sexe </t>
  </si>
  <si>
    <t>Retraités Agents de carrière payés par province et par tranche d'âge</t>
  </si>
  <si>
    <t>Cotisations des agents toutes catégories confondues à la branche des pensions par grade (en CDF)</t>
  </si>
  <si>
    <t>Cotisations des agents toutes catégories confondues à la branche des pensions par province (en millions de CDF)</t>
  </si>
  <si>
    <t>Cotisations des agents toutes catégories confondues à la branche des pensions par province et par grade (en millions de CDF)</t>
  </si>
  <si>
    <t>Cotisations des agents toutes catégories confondues à la branche des pensions par administration publique et par grade (en millions de CDF)</t>
  </si>
  <si>
    <t>Cotisations des agents toutes catégories confondues à la branche des pensions par administration publique (en millions de CDF)</t>
  </si>
  <si>
    <t>Cotisations des agents toutes catégories confondues à la branche des pensions par administration publique et par province (en millions de CDF)</t>
  </si>
  <si>
    <t>Droit d'entrée des retraités basculés à la CNSSAP (en CDF)</t>
  </si>
  <si>
    <t>19 620 214 980</t>
  </si>
  <si>
    <t xml:space="preserve">Age et pension de retraite mensuelle moyens par sexe </t>
  </si>
  <si>
    <t>Rente mensuelle totale pour les ayants droit basculés (en CDF)</t>
  </si>
  <si>
    <t>Investissement (en millions d’USD)</t>
  </si>
  <si>
    <t>CPA (4%)</t>
  </si>
  <si>
    <t>CPE (8%)</t>
  </si>
  <si>
    <t>Ratio démographique optimal de remplacement/branche des pensions</t>
  </si>
  <si>
    <t>Cotisations toutes catégories confondues/branche des pensions par grade (en CDF)</t>
  </si>
  <si>
    <t>Cotisations toutes catégories confondues/branche des pensions par administration publique et par province (en millions de CDF)</t>
  </si>
  <si>
    <t>Cotisations toutes catégories confondues/branche des pensions par administration publique et par grade (en millions de CDF)</t>
  </si>
  <si>
    <t>Rapport démographique (Taux de support potentiel)/branche des pensions</t>
  </si>
  <si>
    <t>Quotient de vieillesse (ratio de dépendance)/branche des pensions</t>
  </si>
  <si>
    <t>Taux de répartition pure/branche des pensions</t>
  </si>
  <si>
    <t>REGIME DE BASE : BRANCHE DES RISQUES PROFESSIONNELS</t>
  </si>
  <si>
    <t>REGIME DE BASE : BRANCHE DES PENSIONS</t>
  </si>
  <si>
    <t>Cotisants hors personnel EPST/branche des pensions par province et par grade</t>
  </si>
  <si>
    <t xml:space="preserve">Cotisants hors personnel EPST par grade </t>
  </si>
  <si>
    <t>Cotisants hors personnel EPST par administration publique</t>
  </si>
  <si>
    <t>Cotisants personnel EPST par province</t>
  </si>
  <si>
    <t>Cotisants hors personnel EPST par province</t>
  </si>
  <si>
    <t>Effectifs cotisants hors personnel EPST</t>
  </si>
  <si>
    <t>Cotisants personnel EPST/branche des pensions par province et par grade</t>
  </si>
  <si>
    <t xml:space="preserve">Cotisants hors personnel EPST branche des pensions par administration publique et par province </t>
  </si>
  <si>
    <t>Cotisants hors personnel EPST par administration publique et par grade</t>
  </si>
  <si>
    <t>Cotisations trimestrielles hors personnel EPST/branche des pensions (en CDF)</t>
  </si>
  <si>
    <t>Cotisations trimestrielles personnel EPST/branche des pensions (en CDF)</t>
  </si>
  <si>
    <t>Variable précédante</t>
  </si>
  <si>
    <t>qqqqq</t>
  </si>
  <si>
    <t>Affiliation</t>
  </si>
  <si>
    <t>:</t>
  </si>
  <si>
    <t>Rattachement de l’agent public au régime de sécurité sociale institué, tant au niveau de ses obligations (cotisations) que de ses droits (prestations).</t>
  </si>
  <si>
    <t xml:space="preserve">Annuité </t>
  </si>
  <si>
    <t>Pourcentage du salaire de référence retenu pour le calcul de la pension que l’assuré acquiert par année de service.</t>
  </si>
  <si>
    <t>Assuré</t>
  </si>
  <si>
    <t>Agent public affilié au régime de sécurité sociale contributif institué par la loi.</t>
  </si>
  <si>
    <t>Cotisants hors Personnel EPST</t>
  </si>
  <si>
    <t xml:space="preserve">Agents de carrière des services publics de l'Etat ; Magistrats ; Personnel académique et scientifique, administratif et technique de l'enseignement supérieur et universitaire. </t>
  </si>
  <si>
    <t>Cotisation (sociale)</t>
  </si>
  <si>
    <t>Montant prélevé sur les salaires des agents publics, majoré de la contribution de l’Etat en tant qu’employeur, destiné au financement du régime de sécurité sociale institué en leur faveur.</t>
  </si>
  <si>
    <t>Immatriculation</t>
  </si>
  <si>
    <t>Procédure administrative par laquelle un organisme de sécurité sociale identifie ses assujettis, les enregistre dans ses livres et attribue à chacun un numéro de sécurité sociale.</t>
  </si>
  <si>
    <t>Invalidité</t>
  </si>
  <si>
    <t>Réduction partielle ou totale des capacités physiques ou mentales de travail suite à un accident de travail, rendant le travailleur inapte à poursuivre son travail habituel.</t>
  </si>
  <si>
    <t>Maladie professionnelle</t>
  </si>
  <si>
    <t>Maladie reconnue par une loi, un règlement comme causée par le travail assigné à un agent public.</t>
  </si>
  <si>
    <t>Allocation régulière versée au titre d'assurance vieillesse, d’invalidité et de survivant.</t>
  </si>
  <si>
    <t>Prestataire</t>
  </si>
  <si>
    <t>Bénéficiaire d’une prestation servie par la CNSSAP.</t>
  </si>
  <si>
    <t>Prestations (sociales)</t>
  </si>
  <si>
    <t>Prestations en espèce ou en nature que les organisme de protection sociale versent à leurs bénéficiaires.</t>
  </si>
  <si>
    <t xml:space="preserve">: </t>
  </si>
  <si>
    <t>Cotisation part agent</t>
  </si>
  <si>
    <t>Cotisation part Etat employeur</t>
  </si>
  <si>
    <t>Directeur</t>
  </si>
  <si>
    <t>Niveau bac</t>
  </si>
  <si>
    <t>Dépôts à terme</t>
  </si>
  <si>
    <t>Diplôme d'études approfondies</t>
  </si>
  <si>
    <t>Femme</t>
  </si>
  <si>
    <t>Homme</t>
  </si>
  <si>
    <t>Publique</t>
  </si>
  <si>
    <t>République Démocratique du Congo</t>
  </si>
  <si>
    <t>Ressources humaines</t>
  </si>
  <si>
    <t>Secrétaire Général</t>
  </si>
  <si>
    <t>Trimestre n (n : 1, 2, 3 et 4)</t>
  </si>
  <si>
    <t>Dollar américain</t>
  </si>
  <si>
    <t>Rapport démographique</t>
  </si>
  <si>
    <t>Régime complémentaire</t>
  </si>
  <si>
    <t>Régime institué par la Loi n°22/031 portant régime spécial de sécurité sociale des agents publics de l’Etat et financé suivant les dispositions des alinéas 2 et 3 de l’article 3 de l’Arrêté interministériel n°002/CAB.VPMIN/FP-MA-ISP/MINETAT/BUDGET/MIN.FINANCES du 30 décembre 2022 fixant les modalités de perception des cotisations sociales à la CNSSAP.</t>
  </si>
  <si>
    <t>Régime de base</t>
  </si>
  <si>
    <t xml:space="preserve">Régime institué par la Loi n°22/031 portant régime spécial de sécurité sociale des agents publics de l’Etat, qui comprend la branche des pensions, la branche des risques professionnels et la branche des prestations aux familles. </t>
  </si>
  <si>
    <t>Allocation versée aux survivants d’un assujetti décédé.</t>
  </si>
  <si>
    <t>DEFINITION DES CONCEPTS</t>
  </si>
  <si>
    <t>EPST</t>
  </si>
  <si>
    <t>: Enseignement Primaire, Secondaire et Technique</t>
  </si>
  <si>
    <t xml:space="preserve">Age et pension de retraite moyenne mensuelle par sexe hors SG </t>
  </si>
  <si>
    <t xml:space="preserve">Age et pension de retraite moyenne mensuelle par sexe pour les SG </t>
  </si>
  <si>
    <t>Cotisations trimestrielles à la branche des risques professionnels (en CDF)</t>
  </si>
  <si>
    <t xml:space="preserve">Effectifs cotisants au régime complémentaire </t>
  </si>
  <si>
    <t>Indice qui montre le nombre de cotisants qui supportent la pension d’un retraité.</t>
  </si>
  <si>
    <t>(1) Cliquez sur le signe (+) dans la marge gauche pour ouvrir les rubriques</t>
  </si>
  <si>
    <t>Varibale suivante</t>
  </si>
  <si>
    <t>Pour lire l'annuaire :</t>
  </si>
  <si>
    <t>(2) Cliquez sur l'intitulé de la variable pour accéder à l'information</t>
  </si>
  <si>
    <t>2024</t>
  </si>
  <si>
    <t>Cadres de collaboration</t>
  </si>
  <si>
    <t>Haut-cadres</t>
  </si>
  <si>
    <t>Haut cadres</t>
  </si>
  <si>
    <t>Dirigeants*</t>
  </si>
  <si>
    <t>29 mois</t>
  </si>
  <si>
    <t xml:space="preserve">36 ans </t>
  </si>
  <si>
    <t>Effectif général CNSSAP en 2024</t>
  </si>
  <si>
    <t>2 510</t>
  </si>
  <si>
    <t>8 285</t>
  </si>
  <si>
    <t>-3 187</t>
  </si>
  <si>
    <t>7 508</t>
  </si>
  <si>
    <t>-1 175</t>
  </si>
  <si>
    <t>1 225</t>
  </si>
  <si>
    <t>1 044</t>
  </si>
  <si>
    <t>9 971</t>
  </si>
  <si>
    <t>9 969</t>
  </si>
  <si>
    <t>9 970,58</t>
  </si>
  <si>
    <t>9 827</t>
  </si>
  <si>
    <t>21 142,2</t>
  </si>
  <si>
    <t>6 114,6</t>
  </si>
  <si>
    <t>1 589,7</t>
  </si>
  <si>
    <t>Formation professionnelle, métiers et artisanat</t>
  </si>
  <si>
    <t xml:space="preserve">Pouvoir judiciaire </t>
  </si>
  <si>
    <t>49 692 134 117</t>
  </si>
  <si>
    <t>99 384 268 231</t>
  </si>
  <si>
    <t>12 410 847 844</t>
  </si>
  <si>
    <t>24 821 695 686</t>
  </si>
  <si>
    <t>37 232 543 530</t>
  </si>
  <si>
    <t>12 434 796 697</t>
  </si>
  <si>
    <t>24 869 593 395</t>
  </si>
  <si>
    <t>37 304 390 092</t>
  </si>
  <si>
    <t>12 398 918 010</t>
  </si>
  <si>
    <t>24 797 836 020</t>
  </si>
  <si>
    <t>37 196 754 030</t>
  </si>
  <si>
    <t>12 447 571 565</t>
  </si>
  <si>
    <t>24 895 143 130</t>
  </si>
  <si>
    <t>37 342 714 696</t>
  </si>
  <si>
    <t>85 911 417 666</t>
  </si>
  <si>
    <t>171 822 835 333</t>
  </si>
  <si>
    <t>20 312 374 238</t>
  </si>
  <si>
    <t>40 624 748 479</t>
  </si>
  <si>
    <t>20 313 663 086</t>
  </si>
  <si>
    <t>40 627 326 171</t>
  </si>
  <si>
    <t>20 547 808 707</t>
  </si>
  <si>
    <t>41 095 617 414</t>
  </si>
  <si>
    <t>24 737 571 635</t>
  </si>
  <si>
    <t>49 475 143 269</t>
  </si>
  <si>
    <t>Age et pension de retraite mensuelle moyenne par sexe retraités basculés SG</t>
  </si>
  <si>
    <t>Age et pension de retraite individuelle moyenne mensuelle par sexe pour les retraités basculés hors SG</t>
  </si>
  <si>
    <t>Résultat courant après impôt</t>
  </si>
  <si>
    <t>51 986,70</t>
  </si>
  <si>
    <t>8 146,74</t>
  </si>
  <si>
    <t>60 133,44</t>
  </si>
  <si>
    <t>662 289,29</t>
  </si>
  <si>
    <t>722 617,84</t>
  </si>
  <si>
    <t>2 429,08</t>
  </si>
  <si>
    <t>4 809,68</t>
  </si>
  <si>
    <t>133 567,13</t>
  </si>
  <si>
    <t>860 994,65</t>
  </si>
  <si>
    <t>372 702,07</t>
  </si>
  <si>
    <t>367 734,89</t>
  </si>
  <si>
    <t>13 736,57</t>
  </si>
  <si>
    <t>1 297,74</t>
  </si>
  <si>
    <t>14 507,14</t>
  </si>
  <si>
    <t>19 468,09</t>
  </si>
  <si>
    <t>2025</t>
  </si>
  <si>
    <t>Retraités Personnel ESPT payés par grade en 2025</t>
  </si>
  <si>
    <t>Effectif général CNSSAP 2025</t>
  </si>
  <si>
    <t>321 977</t>
  </si>
  <si>
    <t>699 699</t>
  </si>
  <si>
    <t>3 199</t>
  </si>
  <si>
    <t>10 652</t>
  </si>
  <si>
    <t>11 553</t>
  </si>
  <si>
    <t>2 634</t>
  </si>
  <si>
    <t>3 081</t>
  </si>
  <si>
    <t>4 475</t>
  </si>
  <si>
    <t>5 913</t>
  </si>
  <si>
    <t>12 630</t>
  </si>
  <si>
    <t>13 933</t>
  </si>
  <si>
    <t>124 804</t>
  </si>
  <si>
    <t>19 989</t>
  </si>
  <si>
    <t>7 428</t>
  </si>
  <si>
    <t>15 524</t>
  </si>
  <si>
    <t>6 941</t>
  </si>
  <si>
    <t>3 854</t>
  </si>
  <si>
    <t>6 722</t>
  </si>
  <si>
    <t>6 236</t>
  </si>
  <si>
    <t>9 316</t>
  </si>
  <si>
    <t>12 348</t>
  </si>
  <si>
    <t>3 057</t>
  </si>
  <si>
    <t>5 708</t>
  </si>
  <si>
    <t>9 748</t>
  </si>
  <si>
    <t>3 776</t>
  </si>
  <si>
    <t>2 698</t>
  </si>
  <si>
    <t>10 413</t>
  </si>
  <si>
    <t>5 345</t>
  </si>
  <si>
    <t>7 047</t>
  </si>
  <si>
    <t>24 840</t>
  </si>
  <si>
    <t>14 941</t>
  </si>
  <si>
    <t>25 257</t>
  </si>
  <si>
    <t>10 035</t>
  </si>
  <si>
    <t>30 328</t>
  </si>
  <si>
    <t>32 886</t>
  </si>
  <si>
    <t>25 533</t>
  </si>
  <si>
    <t>9 492</t>
  </si>
  <si>
    <t>67 020</t>
  </si>
  <si>
    <t>40 256</t>
  </si>
  <si>
    <t>34 688</t>
  </si>
  <si>
    <t>81 015</t>
  </si>
  <si>
    <t>19 180</t>
  </si>
  <si>
    <t>10 979</t>
  </si>
  <si>
    <t>25 883</t>
  </si>
  <si>
    <t>22 870</t>
  </si>
  <si>
    <t>14 976</t>
  </si>
  <si>
    <t>49 720</t>
  </si>
  <si>
    <t>12 557</t>
  </si>
  <si>
    <t>21 021</t>
  </si>
  <si>
    <t>43 777</t>
  </si>
  <si>
    <t>20 403</t>
  </si>
  <si>
    <t>16 382</t>
  </si>
  <si>
    <t>22 306</t>
  </si>
  <si>
    <t>16 307</t>
  </si>
  <si>
    <t>1 922</t>
  </si>
  <si>
    <t>1 850</t>
  </si>
  <si>
    <t>1 465</t>
  </si>
  <si>
    <t>7 576</t>
  </si>
  <si>
    <t>9 023</t>
  </si>
  <si>
    <t>11 160</t>
  </si>
  <si>
    <t>2 437</t>
  </si>
  <si>
    <t>1 002</t>
  </si>
  <si>
    <t>7 331</t>
  </si>
  <si>
    <t>3 116</t>
  </si>
  <si>
    <t>2 903</t>
  </si>
  <si>
    <t>1 816</t>
  </si>
  <si>
    <t>9 088</t>
  </si>
  <si>
    <t>6 605</t>
  </si>
  <si>
    <t>3 559</t>
  </si>
  <si>
    <t>3 881</t>
  </si>
  <si>
    <t>1 798</t>
  </si>
  <si>
    <t>35 986</t>
  </si>
  <si>
    <t>2 456</t>
  </si>
  <si>
    <t>7 823</t>
  </si>
  <si>
    <t>21 649</t>
  </si>
  <si>
    <t>11 435</t>
  </si>
  <si>
    <t>2 299</t>
  </si>
  <si>
    <t>2 084</t>
  </si>
  <si>
    <t>1 327</t>
  </si>
  <si>
    <t>2 995</t>
  </si>
  <si>
    <t>5 843</t>
  </si>
  <si>
    <t>22 380</t>
  </si>
  <si>
    <t>3 302</t>
  </si>
  <si>
    <t>7 232</t>
  </si>
  <si>
    <t>3 667</t>
  </si>
  <si>
    <t>2 656</t>
  </si>
  <si>
    <t>2 318</t>
  </si>
  <si>
    <t>1 534</t>
  </si>
  <si>
    <t>9 239</t>
  </si>
  <si>
    <t>1 734</t>
  </si>
  <si>
    <t>1 948</t>
  </si>
  <si>
    <t>1 985</t>
  </si>
  <si>
    <t>1 957</t>
  </si>
  <si>
    <t>66 362</t>
  </si>
  <si>
    <t>1 739</t>
  </si>
  <si>
    <t>3 997</t>
  </si>
  <si>
    <t>5 530</t>
  </si>
  <si>
    <t>5 220</t>
  </si>
  <si>
    <t>10 104</t>
  </si>
  <si>
    <t>8 711</t>
  </si>
  <si>
    <t>23 808</t>
  </si>
  <si>
    <t>45 253</t>
  </si>
  <si>
    <t>63 932</t>
  </si>
  <si>
    <t>76 150</t>
  </si>
  <si>
    <t>67 099</t>
  </si>
  <si>
    <t>17 754</t>
  </si>
  <si>
    <t>6 337</t>
  </si>
  <si>
    <t>1 613</t>
  </si>
  <si>
    <t>1 678</t>
  </si>
  <si>
    <t>26 049</t>
  </si>
  <si>
    <t>60 439</t>
  </si>
  <si>
    <t>48 148</t>
  </si>
  <si>
    <t>54 901</t>
  </si>
  <si>
    <t>461 514</t>
  </si>
  <si>
    <t>34 352</t>
  </si>
  <si>
    <t>1 165</t>
  </si>
  <si>
    <t>4 689</t>
  </si>
  <si>
    <t>6 764</t>
  </si>
  <si>
    <t>7 708</t>
  </si>
  <si>
    <t>1 620</t>
  </si>
  <si>
    <t>1 586</t>
  </si>
  <si>
    <t>1 137</t>
  </si>
  <si>
    <t>2 308</t>
  </si>
  <si>
    <t>4 248</t>
  </si>
  <si>
    <t>1 121</t>
  </si>
  <si>
    <t>2 360</t>
  </si>
  <si>
    <t>1 643</t>
  </si>
  <si>
    <t>1 681</t>
  </si>
  <si>
    <t>17 116</t>
  </si>
  <si>
    <t>1 385</t>
  </si>
  <si>
    <t>1 784</t>
  </si>
  <si>
    <t>1 146</t>
  </si>
  <si>
    <t>8 986</t>
  </si>
  <si>
    <t>2 387</t>
  </si>
  <si>
    <t>19 580</t>
  </si>
  <si>
    <t>6 452</t>
  </si>
  <si>
    <t>1 399</t>
  </si>
  <si>
    <t>2 708</t>
  </si>
  <si>
    <t>1 203</t>
  </si>
  <si>
    <t>1 504</t>
  </si>
  <si>
    <t>22 560</t>
  </si>
  <si>
    <t>1 445</t>
  </si>
  <si>
    <t>1 200</t>
  </si>
  <si>
    <t>3 243</t>
  </si>
  <si>
    <t>2 783</t>
  </si>
  <si>
    <t>23 001</t>
  </si>
  <si>
    <t>2 541</t>
  </si>
  <si>
    <t>1 086</t>
  </si>
  <si>
    <t>1 710</t>
  </si>
  <si>
    <t>17 776</t>
  </si>
  <si>
    <t>1 108</t>
  </si>
  <si>
    <t>6 226</t>
  </si>
  <si>
    <t>2 641</t>
  </si>
  <si>
    <t>4 446</t>
  </si>
  <si>
    <t>16 299</t>
  </si>
  <si>
    <t>11 902</t>
  </si>
  <si>
    <t>22 272</t>
  </si>
  <si>
    <t>3 125</t>
  </si>
  <si>
    <t>2 115</t>
  </si>
  <si>
    <t>2 957</t>
  </si>
  <si>
    <t>1 549</t>
  </si>
  <si>
    <t>3 165</t>
  </si>
  <si>
    <t>1 954</t>
  </si>
  <si>
    <t>3 489</t>
  </si>
  <si>
    <t>24 289</t>
  </si>
  <si>
    <t>5 144</t>
  </si>
  <si>
    <t>1 486</t>
  </si>
  <si>
    <t>3 025</t>
  </si>
  <si>
    <t>1 169</t>
  </si>
  <si>
    <t>1 968</t>
  </si>
  <si>
    <t>25 504</t>
  </si>
  <si>
    <t>2 778</t>
  </si>
  <si>
    <t>3 351</t>
  </si>
  <si>
    <t>3 356</t>
  </si>
  <si>
    <t>3 573</t>
  </si>
  <si>
    <t>1 435</t>
  </si>
  <si>
    <t>5 035</t>
  </si>
  <si>
    <t>2 603</t>
  </si>
  <si>
    <t>1 258</t>
  </si>
  <si>
    <t>1 372</t>
  </si>
  <si>
    <t>2 858</t>
  </si>
  <si>
    <t>1 642</t>
  </si>
  <si>
    <t>9 776</t>
  </si>
  <si>
    <t>1 588</t>
  </si>
  <si>
    <t>1 145</t>
  </si>
  <si>
    <t>1 083</t>
  </si>
  <si>
    <t>5 338</t>
  </si>
  <si>
    <t>1 622</t>
  </si>
  <si>
    <t>6 968</t>
  </si>
  <si>
    <t>1 361</t>
  </si>
  <si>
    <t>1 234</t>
  </si>
  <si>
    <t>2 509</t>
  </si>
  <si>
    <t>1 417</t>
  </si>
  <si>
    <t>1 025</t>
  </si>
  <si>
    <t>2 842</t>
  </si>
  <si>
    <t>2 718</t>
  </si>
  <si>
    <t>19 169</t>
  </si>
  <si>
    <t>6 115</t>
  </si>
  <si>
    <t>2 651</t>
  </si>
  <si>
    <t>5 185</t>
  </si>
  <si>
    <t>1 509</t>
  </si>
  <si>
    <t>2 202</t>
  </si>
  <si>
    <t>3 220</t>
  </si>
  <si>
    <t>2 512</t>
  </si>
  <si>
    <t>1 782</t>
  </si>
  <si>
    <t>1 567</t>
  </si>
  <si>
    <t>1 533</t>
  </si>
  <si>
    <t>1 236</t>
  </si>
  <si>
    <t>1 049</t>
  </si>
  <si>
    <t>2 004</t>
  </si>
  <si>
    <t>1 496</t>
  </si>
  <si>
    <t>2 759</t>
  </si>
  <si>
    <t>3 670</t>
  </si>
  <si>
    <t>1 248</t>
  </si>
  <si>
    <t>1 890</t>
  </si>
  <si>
    <t>2 722</t>
  </si>
  <si>
    <t>3 657</t>
  </si>
  <si>
    <t>42 944</t>
  </si>
  <si>
    <t>4 273</t>
  </si>
  <si>
    <t>1 960</t>
  </si>
  <si>
    <t>4 370</t>
  </si>
  <si>
    <t>2 079</t>
  </si>
  <si>
    <t>1 498</t>
  </si>
  <si>
    <t>1 852</t>
  </si>
  <si>
    <t>2 310</t>
  </si>
  <si>
    <t>3 569</t>
  </si>
  <si>
    <t>1 429</t>
  </si>
  <si>
    <t>2 974</t>
  </si>
  <si>
    <t>3 113</t>
  </si>
  <si>
    <t>95 286</t>
  </si>
  <si>
    <t>1 595</t>
  </si>
  <si>
    <t>2 127</t>
  </si>
  <si>
    <t>2 494</t>
  </si>
  <si>
    <t>1 107</t>
  </si>
  <si>
    <t>1 510</t>
  </si>
  <si>
    <t>2 350</t>
  </si>
  <si>
    <t>2 532</t>
  </si>
  <si>
    <t>1 176</t>
  </si>
  <si>
    <t>1 943</t>
  </si>
  <si>
    <t>3 010</t>
  </si>
  <si>
    <t>2 612</t>
  </si>
  <si>
    <t>1 133</t>
  </si>
  <si>
    <t>2 234</t>
  </si>
  <si>
    <t>2 035</t>
  </si>
  <si>
    <t>1 179</t>
  </si>
  <si>
    <t>2 181</t>
  </si>
  <si>
    <t>2 429</t>
  </si>
  <si>
    <t>1 696</t>
  </si>
  <si>
    <t>1 556</t>
  </si>
  <si>
    <t>1 219</t>
  </si>
  <si>
    <t>1 845</t>
  </si>
  <si>
    <t>1 892</t>
  </si>
  <si>
    <t>1 125</t>
  </si>
  <si>
    <t>1 773</t>
  </si>
  <si>
    <t>2 352</t>
  </si>
  <si>
    <t>3 429</t>
  </si>
  <si>
    <t>5 777</t>
  </si>
  <si>
    <t>5 264</t>
  </si>
  <si>
    <t>4 200</t>
  </si>
  <si>
    <t>1 591</t>
  </si>
  <si>
    <t>2 213</t>
  </si>
  <si>
    <t>3 282</t>
  </si>
  <si>
    <t>2 829</t>
  </si>
  <si>
    <t>1 395</t>
  </si>
  <si>
    <t>1 173</t>
  </si>
  <si>
    <t>3 223</t>
  </si>
  <si>
    <t>4 523</t>
  </si>
  <si>
    <t>6 309</t>
  </si>
  <si>
    <t>3 932</t>
  </si>
  <si>
    <t>1 718</t>
  </si>
  <si>
    <t>1 459</t>
  </si>
  <si>
    <t>1 831</t>
  </si>
  <si>
    <t>2 087</t>
  </si>
  <si>
    <t>1 045</t>
  </si>
  <si>
    <t>3 196</t>
  </si>
  <si>
    <t>2 208</t>
  </si>
  <si>
    <t>4 258</t>
  </si>
  <si>
    <t>10 387</t>
  </si>
  <si>
    <t>15 209</t>
  </si>
  <si>
    <t>13 836</t>
  </si>
  <si>
    <t>6 708</t>
  </si>
  <si>
    <t>1 792</t>
  </si>
  <si>
    <t>1 078</t>
  </si>
  <si>
    <t>1 485</t>
  </si>
  <si>
    <t>1 194</t>
  </si>
  <si>
    <t>1 797</t>
  </si>
  <si>
    <t>1 144</t>
  </si>
  <si>
    <t>1 657</t>
  </si>
  <si>
    <t>1 426</t>
  </si>
  <si>
    <t>6 003</t>
  </si>
  <si>
    <t>3 405</t>
  </si>
  <si>
    <t>12 229</t>
  </si>
  <si>
    <t>15 318</t>
  </si>
  <si>
    <t>21 738</t>
  </si>
  <si>
    <t>18 114</t>
  </si>
  <si>
    <t>14 734</t>
  </si>
  <si>
    <t>1 999</t>
  </si>
  <si>
    <t>1 216</t>
  </si>
  <si>
    <t>51 419 874 256</t>
  </si>
  <si>
    <t>102 839 748 513</t>
  </si>
  <si>
    <t>12 444 287 693</t>
  </si>
  <si>
    <t>24 888 575 386</t>
  </si>
  <si>
    <t>37 332 863 079</t>
  </si>
  <si>
    <t>12 473 329 911</t>
  </si>
  <si>
    <t>24 946 659 823</t>
  </si>
  <si>
    <t>37 419 989 735</t>
  </si>
  <si>
    <t>12 551 860 585</t>
  </si>
  <si>
    <t>25 103 721 171</t>
  </si>
  <si>
    <t>37 655 581 756</t>
  </si>
  <si>
    <t>13 950 396 066</t>
  </si>
  <si>
    <t>27 900 792 132</t>
  </si>
  <si>
    <t>41 851 188 199</t>
  </si>
  <si>
    <t>107 488 206 678</t>
  </si>
  <si>
    <t>214 976 413 355</t>
  </si>
  <si>
    <t>322 464 620 033</t>
  </si>
  <si>
    <t>24 748 291 735</t>
  </si>
  <si>
    <t>49 496 583 470</t>
  </si>
  <si>
    <t>74 244 875 205</t>
  </si>
  <si>
    <t>24 769 183 943</t>
  </si>
  <si>
    <t>49 538 367 884</t>
  </si>
  <si>
    <t>74 307 551 827</t>
  </si>
  <si>
    <t>28 984 731 640</t>
  </si>
  <si>
    <t>57 969 463 279</t>
  </si>
  <si>
    <t>86 954 194 919</t>
  </si>
  <si>
    <t>28 985 999 361</t>
  </si>
  <si>
    <t>57 971 998 721</t>
  </si>
  <si>
    <t>86 957 998 082</t>
  </si>
  <si>
    <t>²</t>
  </si>
  <si>
    <t>1 101,54</t>
  </si>
  <si>
    <t>1 001,62</t>
  </si>
  <si>
    <t>211 626,94</t>
  </si>
  <si>
    <t>1 904,47</t>
  </si>
  <si>
    <t>213 531,42</t>
  </si>
  <si>
    <t>761 340,62</t>
  </si>
  <si>
    <t>974 904,05</t>
  </si>
  <si>
    <t>235 413,72</t>
  </si>
  <si>
    <t>1 310,28</t>
  </si>
  <si>
    <t>204 088,84</t>
  </si>
  <si>
    <t>443 193,43</t>
  </si>
  <si>
    <t>89 913,85</t>
  </si>
  <si>
    <t>1 508 011,34</t>
  </si>
  <si>
    <t>Cotisants, créances exigibles</t>
  </si>
  <si>
    <t>Ecart de conversion actif</t>
  </si>
  <si>
    <t>490 045,57</t>
  </si>
  <si>
    <t>Réserves</t>
  </si>
  <si>
    <t>1 379,11</t>
  </si>
  <si>
    <t>3 956,60</t>
  </si>
  <si>
    <t>4 879,89</t>
  </si>
  <si>
    <t>13 448,76</t>
  </si>
  <si>
    <t>37 ans</t>
  </si>
  <si>
    <t>31 mois</t>
  </si>
  <si>
    <t xml:space="preserve">                ANNUAIRE STATISTIQUE 2025</t>
  </si>
  <si>
    <t>Cotisations par province toutes catégories confondues/branche des pensions par province (en millions de CDF)</t>
  </si>
  <si>
    <t>Cotisations toutes catégories confondues/branche des pensions par administration publique  (en millions de CDF)</t>
  </si>
  <si>
    <t>14 169,1</t>
  </si>
  <si>
    <t>Volume mensuel de pensions pour les retraités Agents de carrière (en CDF)</t>
  </si>
  <si>
    <t>Volume mensuel de pensions pour les retraités de l'ESPT (en CDF)</t>
  </si>
  <si>
    <t>Volume annuel de pensions par grade pour les retaités de l'EPST (en millions de CDF)</t>
  </si>
  <si>
    <t>Volume annuel de pensions par grade pour les retraités Agents de carrière (en millions de CDF)</t>
  </si>
  <si>
    <t>Volume annuel de pensions par grade et par sexe pour les retraités Agents de carrière (en CDF)</t>
  </si>
  <si>
    <t>Volume annuel de pensions par grade et par sexe pour les retraités de l'ESPT (en CDF)</t>
  </si>
  <si>
    <t>Volume annuel de pensions par grade et par tranche d'âge pour les retraités Agents de carrière (en CDF)</t>
  </si>
  <si>
    <t>Volume annuel de pensions par grade et par tranche d'âge pour les retraités de l'ESPT (en CDF)</t>
  </si>
  <si>
    <t>Volume annuel de pensions par tranche d'âge et par sexe pour les retraités Agents de carrière (en CDF)</t>
  </si>
  <si>
    <t>Volume annuel de pensions par tranche d'âge et par sexe pour les retraités de l'ESPT (en CDF)</t>
  </si>
  <si>
    <t>Volume annuel de pension par province et grade pour les retraités Agents de carrière (en millions de CDF)</t>
  </si>
  <si>
    <t>Volume annuel de pension par province et par grade pour les retraités de l'EPST (en millions de CDF)</t>
  </si>
  <si>
    <t>Volume annuel de pensions par province et par grade pour les retraités Agents de carrière (en CDF)</t>
  </si>
  <si>
    <t>Volume annuel de pensions par province et par sexe pour les retraités de l'EPST (en CDF)</t>
  </si>
  <si>
    <t>Volume annuel de pensions par province et par tranche d'âge pour les retraités Agents de carrière (en CDF)</t>
  </si>
  <si>
    <t>Volume annuel de pensions par province et par tranche d'âge pour les retraités de l'EPST (en CDF)</t>
  </si>
  <si>
    <t>Volume mensuel de la rente de survie totale pour les ayants droit des Agents de carrière (en CDF)</t>
  </si>
  <si>
    <t>Volume mensuel de la rente de survie totale pour les ayants droit de l'EPST (en CDF)</t>
  </si>
  <si>
    <t>Volume mensuel de Pensions pour les retraités basculés (en CDF)</t>
  </si>
  <si>
    <t>Volume annuel de Pensions réparti par grade pour les retraités basculés (en millions de CDF)</t>
  </si>
  <si>
    <t>Volume de Pensions réparti par grade et par sexe pour les retraités basculés (en CDF)</t>
  </si>
  <si>
    <t>Volume de Pensions réparti par grade et par tranche d'âge pour les retraités basculés (en CDF)</t>
  </si>
  <si>
    <t>Volume de Pensions réparti par tranche d'âge et par sexe pour les retraités basculés (en CDF)</t>
  </si>
  <si>
    <t>Volume de pensions réparti par province et par grade pour les retraités basculés (en CDF)</t>
  </si>
  <si>
    <t>Volume de Pensions réparti par province et par sexe pour les retraités basculés (en CDF)</t>
  </si>
  <si>
    <t>Volume de Pensions réparti par province et par tranche d'âge pour les retraités basculés (en CDF)</t>
  </si>
  <si>
    <t>Volume mensuel de la rente de survie totale pour les ayants droit de retraités basculés (en CDF)</t>
  </si>
  <si>
    <t xml:space="preserve">                                                                                                                       </t>
  </si>
  <si>
    <t>Autres dépôts et cautionnements reçus (Régime complémentaire et garanties reçues des loyers)</t>
  </si>
  <si>
    <t>TOTAL RESSOURCES STABLES ET RESSOURCES ASSIMILEES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</si>
</sst>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#,##0;\(#,##0\)"/>
    <numFmt numFmtId="165" formatCode="0.0%"/>
    <numFmt numFmtId="166" formatCode="#,##0.0"/>
    <numFmt numFmtId="167" formatCode="#,##0.00;\(#,##0.00\)"/>
    <numFmt numFmtId="168" formatCode="[$-1240C]d\ mmm\ yyyy;@"/>
    <numFmt numFmtId="169" formatCode="#,##0.0;\(#,##0.0\)"/>
    <numFmt numFmtId="170" formatCode="0.000%"/>
    <numFmt numFmtId="171" formatCode="0.0"/>
  </numFmts>
  <fonts count="47" x14ac:knownFonts="1">
    <font>
      <sz val="12"/>
      <color theme="1"/>
      <name val="Calibri"/>
      <family val="2"/>
      <scheme val="minor"/>
    </font>
    <font>
      <b/>
      <sz val="12"/>
      <color rgb="FFFF6E23"/>
      <name val="Arial"/>
      <family val="2"/>
    </font>
    <font>
      <b/>
      <sz val="10"/>
      <color rgb="FFFF6E23"/>
      <name val="Arial"/>
      <family val="2"/>
    </font>
    <font>
      <b/>
      <sz val="12"/>
      <color rgb="FF542C73"/>
      <name val="Arial"/>
      <family val="2"/>
    </font>
    <font>
      <b/>
      <sz val="10"/>
      <color rgb="FF542C73"/>
      <name val="Arial"/>
      <family val="2"/>
    </font>
    <font>
      <sz val="9"/>
      <color indexed="44"/>
      <name val="Arial"/>
      <family val="2"/>
    </font>
    <font>
      <b/>
      <sz val="9"/>
      <color theme="0"/>
      <name val="Arial"/>
      <family val="2"/>
    </font>
    <font>
      <sz val="12"/>
      <color rgb="FFFA7D00"/>
      <name val="Calibri"/>
      <family val="2"/>
      <scheme val="minor"/>
    </font>
    <font>
      <sz val="8"/>
      <color theme="1"/>
      <name val="Arial"/>
      <family val="2"/>
    </font>
    <font>
      <sz val="9"/>
      <name val="Arial"/>
      <family val="2"/>
    </font>
    <font>
      <sz val="12"/>
      <name val="Arial"/>
      <family val="2"/>
    </font>
    <font>
      <u/>
      <sz val="12"/>
      <color theme="1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rgb="FF264D93"/>
      <name val="Arial"/>
      <family val="2"/>
    </font>
    <font>
      <sz val="10"/>
      <color theme="1"/>
      <name val="Arial"/>
      <family val="2"/>
    </font>
    <font>
      <b/>
      <sz val="12"/>
      <color indexed="40"/>
      <name val="Arial"/>
      <family val="2"/>
    </font>
    <font>
      <b/>
      <sz val="10"/>
      <color rgb="FF00976D"/>
      <name val="Arial"/>
      <family val="2"/>
    </font>
    <font>
      <b/>
      <sz val="11"/>
      <color rgb="FF31849B"/>
      <name val="Garamond"/>
      <family val="1"/>
    </font>
    <font>
      <sz val="12"/>
      <color theme="1"/>
      <name val="Garamond"/>
      <family val="1"/>
    </font>
    <font>
      <b/>
      <sz val="18"/>
      <name val="Garamond"/>
      <family val="1"/>
    </font>
    <font>
      <b/>
      <sz val="16"/>
      <color theme="0"/>
      <name val="Garamond"/>
      <family val="1"/>
    </font>
    <font>
      <b/>
      <sz val="12"/>
      <color rgb="FFFF6E23"/>
      <name val="Garamond"/>
      <family val="1"/>
    </font>
    <font>
      <sz val="12"/>
      <name val="Garamond"/>
      <family val="1"/>
    </font>
    <font>
      <sz val="16"/>
      <color theme="1"/>
      <name val="Garamond"/>
      <family val="1"/>
    </font>
    <font>
      <b/>
      <sz val="14"/>
      <name val="Garamond"/>
      <family val="1"/>
    </font>
    <font>
      <b/>
      <sz val="12"/>
      <name val="Garamond"/>
      <family val="1"/>
    </font>
    <font>
      <i/>
      <sz val="12"/>
      <name val="Garamond"/>
      <family val="1"/>
    </font>
    <font>
      <b/>
      <i/>
      <sz val="12"/>
      <color rgb="FF00B050"/>
      <name val="Garamond"/>
      <family val="1"/>
    </font>
    <font>
      <b/>
      <i/>
      <sz val="12"/>
      <color rgb="FFFF0000"/>
      <name val="Garamond"/>
      <family val="1"/>
    </font>
    <font>
      <b/>
      <sz val="14"/>
      <color theme="1"/>
      <name val="Garamond"/>
      <family val="1"/>
    </font>
    <font>
      <b/>
      <sz val="12"/>
      <color rgb="FF00B0F0"/>
      <name val="Garamond"/>
      <family val="1"/>
    </font>
    <font>
      <b/>
      <sz val="12"/>
      <color rgb="FF00B050"/>
      <name val="Garamond"/>
      <family val="1"/>
    </font>
    <font>
      <b/>
      <sz val="12"/>
      <color theme="1"/>
      <name val="Garamond"/>
      <family val="1"/>
    </font>
    <font>
      <sz val="11"/>
      <color theme="1"/>
      <name val="Garamond"/>
      <family val="1"/>
    </font>
    <font>
      <b/>
      <sz val="16"/>
      <color theme="1"/>
      <name val="Garamond"/>
      <family val="1"/>
    </font>
    <font>
      <b/>
      <sz val="12"/>
      <color theme="0"/>
      <name val="Garamond"/>
      <family val="1"/>
    </font>
    <font>
      <b/>
      <sz val="11"/>
      <color rgb="FF000000"/>
      <name val="Garamond"/>
      <family val="1"/>
    </font>
    <font>
      <b/>
      <sz val="11"/>
      <color rgb="FF000000"/>
      <name val="Times New Roman"/>
      <family val="1"/>
    </font>
    <font>
      <i/>
      <sz val="12"/>
      <color theme="1"/>
      <name val="Garamond"/>
      <family val="1"/>
    </font>
    <font>
      <b/>
      <sz val="12"/>
      <color theme="1"/>
      <name val="Times New Roman"/>
      <family val="1"/>
    </font>
    <font>
      <b/>
      <sz val="12"/>
      <color theme="1"/>
      <name val="Calibri"/>
      <family val="2"/>
      <scheme val="minor"/>
    </font>
    <font>
      <b/>
      <sz val="12"/>
      <color rgb="FFFF0000"/>
      <name val="Garamond"/>
      <family val="1"/>
    </font>
    <font>
      <sz val="12"/>
      <color rgb="FFFF0000"/>
      <name val="Garamond"/>
      <family val="1"/>
    </font>
    <font>
      <b/>
      <i/>
      <sz val="12"/>
      <color rgb="FF0070C0"/>
      <name val="Garamond"/>
      <family val="1"/>
    </font>
    <font>
      <b/>
      <u/>
      <sz val="12"/>
      <color rgb="FF0070C0"/>
      <name val="Garamond"/>
      <family val="1"/>
    </font>
    <font>
      <b/>
      <sz val="12"/>
      <color rgb="FF54C400"/>
      <name val="Garamond"/>
      <family val="1"/>
    </font>
    <font>
      <b/>
      <sz val="14"/>
      <color rgb="FFFF0000"/>
      <name val="Garamond"/>
      <family val="1"/>
    </font>
  </fonts>
  <fills count="19">
    <fill>
      <patternFill patternType="none"/>
    </fill>
    <fill>
      <patternFill patternType="gray125"/>
    </fill>
    <fill>
      <patternFill patternType="solid">
        <fgColor indexed="40"/>
        <bgColor indexed="49"/>
      </patternFill>
    </fill>
    <fill>
      <patternFill patternType="solid">
        <fgColor theme="0" tint="-0.14996795556505021"/>
        <bgColor theme="0"/>
      </patternFill>
    </fill>
    <fill>
      <patternFill patternType="solid">
        <fgColor theme="0"/>
        <bgColor rgb="FFC0C0C0"/>
      </patternFill>
    </fill>
    <fill>
      <patternFill patternType="solid">
        <fgColor theme="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D9D9D9"/>
        <bgColor rgb="FFC0C0C0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9.9978637043366805E-2"/>
        <bgColor rgb="FFC0C0C0"/>
      </patternFill>
    </fill>
    <fill>
      <patternFill patternType="solid">
        <fgColor theme="6" tint="0.39997558519241921"/>
        <bgColor rgb="FFC0C0C0"/>
      </patternFill>
    </fill>
    <fill>
      <patternFill patternType="solid">
        <fgColor theme="6" tint="0.59999389629810485"/>
        <bgColor rgb="FFC0C0C0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rgb="FFC0C0C0"/>
      </patternFill>
    </fill>
    <fill>
      <patternFill patternType="solid">
        <fgColor theme="2"/>
        <bgColor rgb="FFC0C0C0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</fills>
  <borders count="54">
    <border>
      <left/>
      <right/>
      <top/>
      <bottom/>
      <diagonal/>
    </border>
    <border>
      <left/>
      <right/>
      <top/>
      <bottom style="double">
        <color rgb="FFFF8001"/>
      </bottom>
      <diagonal/>
    </border>
    <border>
      <left/>
      <right/>
      <top/>
      <bottom style="thin">
        <color indexed="40"/>
      </bottom>
      <diagonal/>
    </border>
    <border>
      <left/>
      <right/>
      <top/>
      <bottom style="thin">
        <color theme="2"/>
      </bottom>
      <diagonal/>
    </border>
    <border>
      <left/>
      <right/>
      <top/>
      <bottom style="thin">
        <color rgb="FFD6DFED"/>
      </bottom>
      <diagonal/>
    </border>
    <border>
      <left/>
      <right/>
      <top/>
      <bottom style="thin">
        <color rgb="FF264D93"/>
      </bottom>
      <diagonal/>
    </border>
    <border>
      <left/>
      <right/>
      <top style="thin">
        <color indexed="40"/>
      </top>
      <bottom style="thin">
        <color indexed="40"/>
      </bottom>
      <diagonal/>
    </border>
    <border>
      <left/>
      <right/>
      <top/>
      <bottom style="thin">
        <color rgb="FF00976D"/>
      </bottom>
      <diagonal/>
    </border>
    <border>
      <left/>
      <right/>
      <top/>
      <bottom style="thin">
        <color rgb="FFE6E6E6"/>
      </bottom>
      <diagonal/>
    </border>
    <border>
      <left/>
      <right style="thick">
        <color theme="0"/>
      </right>
      <top/>
      <bottom style="thin">
        <color rgb="FFE6E6E6"/>
      </bottom>
      <diagonal/>
    </border>
    <border>
      <left/>
      <right style="thick">
        <color theme="0"/>
      </right>
      <top/>
      <bottom/>
      <diagonal/>
    </border>
    <border>
      <left/>
      <right/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/>
      <right style="thick">
        <color theme="0"/>
      </right>
      <top/>
      <bottom style="thin">
        <color indexed="64"/>
      </bottom>
      <diagonal/>
    </border>
    <border>
      <left style="thick">
        <color theme="0"/>
      </left>
      <right style="thick">
        <color theme="0"/>
      </right>
      <top/>
      <bottom style="thin">
        <color indexed="64"/>
      </bottom>
      <diagonal/>
    </border>
    <border>
      <left/>
      <right style="thick">
        <color theme="0"/>
      </right>
      <top style="thin">
        <color rgb="FFE6E6E6"/>
      </top>
      <bottom style="thin">
        <color indexed="64"/>
      </bottom>
      <diagonal/>
    </border>
    <border>
      <left style="thick">
        <color theme="0"/>
      </left>
      <right style="thick">
        <color theme="0"/>
      </right>
      <top style="thin">
        <color rgb="FFE6E6E6"/>
      </top>
      <bottom style="thin">
        <color indexed="64"/>
      </bottom>
      <diagonal/>
    </border>
    <border>
      <left/>
      <right style="thick">
        <color theme="0"/>
      </right>
      <top style="thin">
        <color rgb="FFE6E6E6"/>
      </top>
      <bottom style="thin">
        <color theme="1"/>
      </bottom>
      <diagonal/>
    </border>
    <border>
      <left style="thick">
        <color theme="0"/>
      </left>
      <right style="thick">
        <color theme="0"/>
      </right>
      <top style="thin">
        <color rgb="FFE6E6E6"/>
      </top>
      <bottom style="thin">
        <color theme="1"/>
      </bottom>
      <diagonal/>
    </border>
    <border>
      <left/>
      <right style="thick">
        <color theme="0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theme="0"/>
      </right>
      <top style="thin">
        <color indexed="64"/>
      </top>
      <bottom style="thin">
        <color indexed="64"/>
      </bottom>
      <diagonal/>
    </border>
    <border>
      <left style="thick">
        <color theme="0"/>
      </left>
      <right style="thick">
        <color theme="0"/>
      </right>
      <top style="thin">
        <color indexed="64"/>
      </top>
      <bottom style="thin">
        <color indexed="64"/>
      </bottom>
      <diagonal/>
    </border>
    <border>
      <left/>
      <right style="thick">
        <color theme="0"/>
      </right>
      <top/>
      <bottom style="thin">
        <color theme="1"/>
      </bottom>
      <diagonal/>
    </border>
    <border>
      <left style="thick">
        <color theme="0"/>
      </left>
      <right style="thick">
        <color theme="0"/>
      </right>
      <top/>
      <bottom style="thin">
        <color theme="1"/>
      </bottom>
      <diagonal/>
    </border>
    <border>
      <left style="thick">
        <color theme="0"/>
      </left>
      <right/>
      <top/>
      <bottom style="thin">
        <color theme="1"/>
      </bottom>
      <diagonal/>
    </border>
    <border>
      <left style="thick">
        <color theme="0"/>
      </left>
      <right/>
      <top/>
      <bottom style="thin">
        <color theme="2"/>
      </bottom>
      <diagonal/>
    </border>
    <border>
      <left style="thick">
        <color theme="0"/>
      </left>
      <right/>
      <top style="thin">
        <color theme="2"/>
      </top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 style="thick">
        <color theme="0"/>
      </left>
      <right style="thick">
        <color theme="0"/>
      </right>
      <top style="thin">
        <color theme="1"/>
      </top>
      <bottom style="thin">
        <color theme="1"/>
      </bottom>
      <diagonal/>
    </border>
    <border>
      <left/>
      <right style="thick">
        <color theme="0"/>
      </right>
      <top style="thin">
        <color theme="1"/>
      </top>
      <bottom style="thin">
        <color rgb="FFE6E6E6"/>
      </bottom>
      <diagonal/>
    </border>
    <border>
      <left style="thick">
        <color theme="0"/>
      </left>
      <right style="thick">
        <color theme="0"/>
      </right>
      <top style="thin">
        <color theme="1"/>
      </top>
      <bottom style="thin">
        <color rgb="FFE6E6E6"/>
      </bottom>
      <diagonal/>
    </border>
    <border>
      <left/>
      <right/>
      <top style="thin">
        <color rgb="FFE6E6E6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 style="thick">
        <color theme="0"/>
      </left>
      <right style="thick">
        <color theme="0"/>
      </right>
      <top style="thin">
        <color theme="1"/>
      </top>
      <bottom/>
      <diagonal/>
    </border>
    <border>
      <left/>
      <right style="thick">
        <color theme="0"/>
      </right>
      <top style="thin">
        <color theme="1"/>
      </top>
      <bottom/>
      <diagonal/>
    </border>
    <border>
      <left/>
      <right style="thick">
        <color theme="0"/>
      </right>
      <top style="thin">
        <color indexed="64"/>
      </top>
      <bottom style="thin">
        <color rgb="FFE6E6E6"/>
      </bottom>
      <diagonal/>
    </border>
    <border>
      <left style="thick">
        <color theme="0"/>
      </left>
      <right style="thick">
        <color theme="0"/>
      </right>
      <top style="thin">
        <color indexed="64"/>
      </top>
      <bottom style="thin">
        <color rgb="FFE6E6E6"/>
      </bottom>
      <diagonal/>
    </border>
    <border>
      <left/>
      <right/>
      <top style="thin">
        <color rgb="FFE6E6E6"/>
      </top>
      <bottom style="thin">
        <color indexed="64"/>
      </bottom>
      <diagonal/>
    </border>
    <border>
      <left/>
      <right style="thick">
        <color theme="0"/>
      </right>
      <top style="thin">
        <color theme="1"/>
      </top>
      <bottom style="thin">
        <color indexed="64"/>
      </bottom>
      <diagonal/>
    </border>
    <border>
      <left style="thick">
        <color theme="0"/>
      </left>
      <right/>
      <top style="thin">
        <color indexed="64"/>
      </top>
      <bottom style="thin">
        <color indexed="64"/>
      </bottom>
      <diagonal/>
    </border>
    <border>
      <left style="thick">
        <color theme="0"/>
      </left>
      <right/>
      <top style="thin">
        <color indexed="64"/>
      </top>
      <bottom style="thin">
        <color rgb="FFE6E6E6"/>
      </bottom>
      <diagonal/>
    </border>
    <border>
      <left style="thick">
        <color theme="0"/>
      </left>
      <right/>
      <top style="thin">
        <color rgb="FFE6E6E6"/>
      </top>
      <bottom style="thin">
        <color rgb="FFE6E6E6"/>
      </bottom>
      <diagonal/>
    </border>
    <border>
      <left/>
      <right style="thick">
        <color theme="0"/>
      </right>
      <top style="thin">
        <color rgb="FFE6E6E6"/>
      </top>
      <bottom style="thin">
        <color rgb="FFE6E6E6"/>
      </bottom>
      <diagonal/>
    </border>
    <border>
      <left/>
      <right style="thick">
        <color theme="0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ck">
        <color theme="0"/>
      </left>
      <right/>
      <top/>
      <bottom style="thin">
        <color indexed="64"/>
      </bottom>
      <diagonal/>
    </border>
    <border>
      <left style="thick">
        <color theme="0"/>
      </left>
      <right style="thick">
        <color theme="0"/>
      </right>
      <top style="thin">
        <color indexed="64"/>
      </top>
      <bottom/>
      <diagonal/>
    </border>
    <border>
      <left/>
      <right style="thick">
        <color theme="0"/>
      </right>
      <top style="thin">
        <color indexed="64"/>
      </top>
      <bottom style="thin">
        <color theme="1"/>
      </bottom>
      <diagonal/>
    </border>
    <border>
      <left style="thick">
        <color theme="0"/>
      </left>
      <right style="thick">
        <color theme="0"/>
      </right>
      <top style="thin">
        <color indexed="64"/>
      </top>
      <bottom style="thin">
        <color theme="1"/>
      </bottom>
      <diagonal/>
    </border>
    <border>
      <left style="thick">
        <color theme="0"/>
      </left>
      <right style="thick">
        <color theme="0"/>
      </right>
      <top/>
      <bottom/>
      <diagonal/>
    </border>
    <border>
      <left/>
      <right/>
      <top style="thin">
        <color theme="1"/>
      </top>
      <bottom style="thin">
        <color indexed="64"/>
      </bottom>
      <diagonal/>
    </border>
  </borders>
  <cellStyleXfs count="24">
    <xf numFmtId="0" fontId="0" fillId="0" borderId="0"/>
    <xf numFmtId="0" fontId="8" fillId="0" borderId="0">
      <alignment vertical="top"/>
    </xf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49" fontId="1" fillId="0" borderId="0" applyNumberFormat="0">
      <alignment horizontal="left"/>
    </xf>
    <xf numFmtId="49" fontId="2" fillId="0" borderId="0" applyNumberFormat="0">
      <alignment horizontal="left"/>
    </xf>
    <xf numFmtId="49" fontId="3" fillId="0" borderId="0">
      <alignment horizontal="left"/>
    </xf>
    <xf numFmtId="49" fontId="4" fillId="0" borderId="0">
      <alignment horizontal="left"/>
    </xf>
    <xf numFmtId="49" fontId="5" fillId="0" borderId="2" applyNumberFormat="0" applyFont="0" applyAlignment="0" applyProtection="0">
      <alignment horizontal="left"/>
    </xf>
    <xf numFmtId="0" fontId="6" fillId="2" borderId="3" applyNumberFormat="0" applyAlignment="0" applyProtection="0"/>
    <xf numFmtId="0" fontId="7" fillId="0" borderId="1" applyNumberFormat="0" applyFill="0" applyAlignment="0" applyProtection="0"/>
    <xf numFmtId="0" fontId="8" fillId="0" borderId="0">
      <alignment vertical="top"/>
    </xf>
    <xf numFmtId="49" fontId="9" fillId="3" borderId="0" applyBorder="0" applyProtection="0">
      <alignment horizontal="right" vertical="center"/>
    </xf>
    <xf numFmtId="0" fontId="8" fillId="0" borderId="0">
      <alignment vertical="top"/>
    </xf>
    <xf numFmtId="9" fontId="12" fillId="0" borderId="0" applyFont="0" applyFill="0" applyBorder="0" applyAlignment="0" applyProtection="0"/>
    <xf numFmtId="0" fontId="10" fillId="4" borderId="4" applyNumberFormat="0" applyFont="0" applyFill="0" applyAlignment="0" applyProtection="0"/>
    <xf numFmtId="49" fontId="13" fillId="0" borderId="5">
      <alignment horizontal="right" vertical="center"/>
    </xf>
    <xf numFmtId="0" fontId="14" fillId="0" borderId="0" applyNumberFormat="0"/>
    <xf numFmtId="0" fontId="14" fillId="0" borderId="0" applyNumberFormat="0"/>
    <xf numFmtId="0" fontId="15" fillId="0" borderId="0" applyNumberFormat="0" applyFill="0" applyBorder="0" applyAlignment="0" applyProtection="0"/>
    <xf numFmtId="49" fontId="9" fillId="0" borderId="6" applyNumberFormat="0" applyFont="0" applyFill="0" applyAlignment="0" applyProtection="0">
      <alignment horizontal="left"/>
    </xf>
    <xf numFmtId="9" fontId="12" fillId="0" borderId="0" applyFont="0" applyFill="0" applyBorder="0" applyAlignment="0" applyProtection="0"/>
    <xf numFmtId="49" fontId="16" fillId="0" borderId="7">
      <alignment horizontal="right" vertical="center"/>
    </xf>
    <xf numFmtId="3" fontId="9" fillId="7" borderId="8" applyNumberFormat="0" applyAlignment="0">
      <alignment horizontal="right" vertical="center"/>
    </xf>
  </cellStyleXfs>
  <cellXfs count="581">
    <xf numFmtId="0" fontId="0" fillId="0" borderId="0" xfId="0"/>
    <xf numFmtId="0" fontId="17" fillId="0" borderId="0" xfId="0" applyFont="1" applyAlignment="1">
      <alignment vertical="center"/>
    </xf>
    <xf numFmtId="0" fontId="18" fillId="0" borderId="0" xfId="0" applyFont="1"/>
    <xf numFmtId="0" fontId="17" fillId="0" borderId="0" xfId="0" applyFont="1"/>
    <xf numFmtId="0" fontId="20" fillId="5" borderId="0" xfId="0" applyFont="1" applyFill="1" applyAlignment="1">
      <alignment vertical="center"/>
    </xf>
    <xf numFmtId="0" fontId="21" fillId="0" borderId="0" xfId="4" applyNumberFormat="1" applyFont="1">
      <alignment horizontal="left"/>
    </xf>
    <xf numFmtId="0" fontId="23" fillId="0" borderId="0" xfId="0" applyFont="1"/>
    <xf numFmtId="164" fontId="22" fillId="4" borderId="9" xfId="23" applyNumberFormat="1" applyFont="1" applyFill="1" applyBorder="1" applyAlignment="1">
      <alignment horizontal="left"/>
    </xf>
    <xf numFmtId="164" fontId="22" fillId="4" borderId="9" xfId="23" applyNumberFormat="1" applyFont="1" applyFill="1" applyBorder="1" applyAlignment="1">
      <alignment horizontal="right"/>
    </xf>
    <xf numFmtId="164" fontId="22" fillId="10" borderId="9" xfId="23" applyNumberFormat="1" applyFont="1" applyFill="1" applyBorder="1" applyAlignment="1">
      <alignment horizontal="right"/>
    </xf>
    <xf numFmtId="165" fontId="22" fillId="4" borderId="9" xfId="21" applyNumberFormat="1" applyFont="1" applyFill="1" applyBorder="1" applyAlignment="1">
      <alignment horizontal="right"/>
    </xf>
    <xf numFmtId="0" fontId="24" fillId="0" borderId="0" xfId="0" applyFont="1"/>
    <xf numFmtId="0" fontId="22" fillId="0" borderId="0" xfId="0" applyFont="1"/>
    <xf numFmtId="0" fontId="25" fillId="0" borderId="26" xfId="22" applyNumberFormat="1" applyFont="1" applyBorder="1">
      <alignment horizontal="right" vertical="center"/>
    </xf>
    <xf numFmtId="49" fontId="25" fillId="0" borderId="26" xfId="22" applyFont="1" applyBorder="1">
      <alignment horizontal="right" vertical="center"/>
    </xf>
    <xf numFmtId="49" fontId="25" fillId="0" borderId="27" xfId="22" applyFont="1" applyBorder="1">
      <alignment horizontal="right" vertical="center"/>
    </xf>
    <xf numFmtId="0" fontId="22" fillId="0" borderId="12" xfId="0" applyFont="1" applyBorder="1"/>
    <xf numFmtId="0" fontId="25" fillId="0" borderId="25" xfId="22" applyNumberFormat="1" applyFont="1" applyBorder="1" applyAlignment="1">
      <alignment horizontal="left" vertical="center"/>
    </xf>
    <xf numFmtId="164" fontId="22" fillId="4" borderId="17" xfId="23" applyNumberFormat="1" applyFont="1" applyFill="1" applyBorder="1" applyAlignment="1">
      <alignment horizontal="left"/>
    </xf>
    <xf numFmtId="164" fontId="22" fillId="4" borderId="18" xfId="23" applyNumberFormat="1" applyFont="1" applyFill="1" applyBorder="1" applyAlignment="1">
      <alignment horizontal="left"/>
    </xf>
    <xf numFmtId="0" fontId="25" fillId="0" borderId="26" xfId="22" applyNumberFormat="1" applyFont="1" applyBorder="1" applyAlignment="1">
      <alignment horizontal="left" vertical="center"/>
    </xf>
    <xf numFmtId="0" fontId="25" fillId="0" borderId="26" xfId="22" applyNumberFormat="1" applyFont="1" applyBorder="1" applyAlignment="1">
      <alignment horizontal="center" vertical="center"/>
    </xf>
    <xf numFmtId="0" fontId="22" fillId="0" borderId="0" xfId="0" applyFont="1" applyAlignment="1">
      <alignment horizontal="right"/>
    </xf>
    <xf numFmtId="0" fontId="25" fillId="0" borderId="31" xfId="22" applyNumberFormat="1" applyFont="1" applyBorder="1" applyAlignment="1">
      <alignment horizontal="left" vertical="center"/>
    </xf>
    <xf numFmtId="3" fontId="25" fillId="8" borderId="31" xfId="22" applyNumberFormat="1" applyFont="1" applyFill="1" applyBorder="1">
      <alignment horizontal="right" vertical="center"/>
    </xf>
    <xf numFmtId="164" fontId="22" fillId="4" borderId="18" xfId="23" applyNumberFormat="1" applyFont="1" applyFill="1" applyBorder="1" applyAlignment="1">
      <alignment horizontal="right"/>
    </xf>
    <xf numFmtId="3" fontId="25" fillId="0" borderId="31" xfId="22" applyNumberFormat="1" applyFont="1" applyBorder="1">
      <alignment horizontal="right" vertical="center"/>
    </xf>
    <xf numFmtId="0" fontId="25" fillId="0" borderId="31" xfId="22" applyNumberFormat="1" applyFont="1" applyBorder="1">
      <alignment horizontal="right" vertical="center"/>
    </xf>
    <xf numFmtId="164" fontId="22" fillId="4" borderId="19" xfId="23" applyNumberFormat="1" applyFont="1" applyFill="1" applyBorder="1" applyAlignment="1">
      <alignment horizontal="left"/>
    </xf>
    <xf numFmtId="164" fontId="22" fillId="4" borderId="31" xfId="23" applyNumberFormat="1" applyFont="1" applyFill="1" applyBorder="1" applyAlignment="1">
      <alignment horizontal="right"/>
    </xf>
    <xf numFmtId="0" fontId="25" fillId="0" borderId="19" xfId="22" applyNumberFormat="1" applyFont="1" applyBorder="1">
      <alignment horizontal="right" vertical="center"/>
    </xf>
    <xf numFmtId="164" fontId="22" fillId="4" borderId="32" xfId="23" applyNumberFormat="1" applyFont="1" applyFill="1" applyBorder="1" applyAlignment="1">
      <alignment horizontal="left"/>
    </xf>
    <xf numFmtId="164" fontId="22" fillId="4" borderId="33" xfId="23" applyNumberFormat="1" applyFont="1" applyFill="1" applyBorder="1" applyAlignment="1">
      <alignment horizontal="left"/>
    </xf>
    <xf numFmtId="164" fontId="22" fillId="4" borderId="33" xfId="23" applyNumberFormat="1" applyFont="1" applyFill="1" applyBorder="1" applyAlignment="1">
      <alignment horizontal="right"/>
    </xf>
    <xf numFmtId="164" fontId="22" fillId="10" borderId="33" xfId="23" applyNumberFormat="1" applyFont="1" applyFill="1" applyBorder="1" applyAlignment="1">
      <alignment horizontal="right"/>
    </xf>
    <xf numFmtId="9" fontId="22" fillId="4" borderId="18" xfId="21" applyFont="1" applyFill="1" applyBorder="1" applyAlignment="1">
      <alignment horizontal="right"/>
    </xf>
    <xf numFmtId="0" fontId="25" fillId="0" borderId="10" xfId="22" applyNumberFormat="1" applyFont="1" applyBorder="1" applyAlignment="1">
      <alignment horizontal="left" vertical="center"/>
    </xf>
    <xf numFmtId="0" fontId="25" fillId="0" borderId="10" xfId="22" applyNumberFormat="1" applyFont="1" applyBorder="1">
      <alignment horizontal="right" vertical="center"/>
    </xf>
    <xf numFmtId="0" fontId="22" fillId="0" borderId="35" xfId="0" applyFont="1" applyBorder="1"/>
    <xf numFmtId="0" fontId="22" fillId="0" borderId="11" xfId="0" applyFont="1" applyBorder="1"/>
    <xf numFmtId="165" fontId="22" fillId="4" borderId="18" xfId="21" applyNumberFormat="1" applyFont="1" applyFill="1" applyBorder="1" applyAlignment="1">
      <alignment horizontal="right"/>
    </xf>
    <xf numFmtId="0" fontId="19" fillId="0" borderId="0" xfId="0" applyFont="1" applyAlignment="1">
      <alignment horizontal="left" vertical="center"/>
    </xf>
    <xf numFmtId="0" fontId="22" fillId="0" borderId="10" xfId="22" applyNumberFormat="1" applyFont="1" applyBorder="1" applyAlignment="1">
      <alignment horizontal="left" vertical="center"/>
    </xf>
    <xf numFmtId="0" fontId="25" fillId="0" borderId="37" xfId="22" applyNumberFormat="1" applyFont="1" applyBorder="1" applyAlignment="1">
      <alignment horizontal="left" vertical="center"/>
    </xf>
    <xf numFmtId="164" fontId="22" fillId="4" borderId="38" xfId="23" applyNumberFormat="1" applyFont="1" applyFill="1" applyBorder="1" applyAlignment="1">
      <alignment horizontal="left"/>
    </xf>
    <xf numFmtId="164" fontId="22" fillId="4" borderId="39" xfId="23" applyNumberFormat="1" applyFont="1" applyFill="1" applyBorder="1" applyAlignment="1">
      <alignment horizontal="left"/>
    </xf>
    <xf numFmtId="0" fontId="25" fillId="0" borderId="24" xfId="22" applyNumberFormat="1" applyFont="1" applyBorder="1">
      <alignment horizontal="right" vertical="center"/>
    </xf>
    <xf numFmtId="0" fontId="25" fillId="0" borderId="13" xfId="22" applyNumberFormat="1" applyFont="1" applyBorder="1" applyAlignment="1">
      <alignment horizontal="left" vertical="center"/>
    </xf>
    <xf numFmtId="0" fontId="25" fillId="0" borderId="15" xfId="22" applyNumberFormat="1" applyFont="1" applyBorder="1" applyAlignment="1">
      <alignment horizontal="left" vertical="center"/>
    </xf>
    <xf numFmtId="0" fontId="25" fillId="0" borderId="14" xfId="22" applyNumberFormat="1" applyFont="1" applyBorder="1">
      <alignment horizontal="right" vertical="center"/>
    </xf>
    <xf numFmtId="164" fontId="22" fillId="4" borderId="16" xfId="23" applyNumberFormat="1" applyFont="1" applyFill="1" applyBorder="1" applyAlignment="1">
      <alignment horizontal="right"/>
    </xf>
    <xf numFmtId="164" fontId="22" fillId="4" borderId="15" xfId="23" applyNumberFormat="1" applyFont="1" applyFill="1" applyBorder="1" applyAlignment="1">
      <alignment horizontal="left"/>
    </xf>
    <xf numFmtId="0" fontId="25" fillId="0" borderId="13" xfId="22" applyNumberFormat="1" applyFont="1" applyBorder="1">
      <alignment horizontal="right" vertical="center"/>
    </xf>
    <xf numFmtId="164" fontId="22" fillId="4" borderId="9" xfId="23" applyNumberFormat="1" applyFont="1" applyFill="1" applyBorder="1" applyAlignment="1">
      <alignment horizontal="center"/>
    </xf>
    <xf numFmtId="164" fontId="25" fillId="4" borderId="23" xfId="23" applyNumberFormat="1" applyFont="1" applyFill="1" applyBorder="1" applyAlignment="1">
      <alignment horizontal="center"/>
    </xf>
    <xf numFmtId="164" fontId="25" fillId="4" borderId="24" xfId="23" applyNumberFormat="1" applyFont="1" applyFill="1" applyBorder="1" applyAlignment="1">
      <alignment horizontal="right"/>
    </xf>
    <xf numFmtId="0" fontId="22" fillId="0" borderId="21" xfId="0" applyFont="1" applyBorder="1"/>
    <xf numFmtId="164" fontId="25" fillId="4" borderId="19" xfId="23" applyNumberFormat="1" applyFont="1" applyFill="1" applyBorder="1" applyAlignment="1">
      <alignment horizontal="left"/>
    </xf>
    <xf numFmtId="164" fontId="22" fillId="4" borderId="33" xfId="23" applyNumberFormat="1" applyFont="1" applyFill="1" applyBorder="1" applyAlignment="1">
      <alignment horizontal="center"/>
    </xf>
    <xf numFmtId="0" fontId="25" fillId="0" borderId="0" xfId="4" applyNumberFormat="1" applyFont="1">
      <alignment horizontal="left"/>
    </xf>
    <xf numFmtId="0" fontId="25" fillId="0" borderId="0" xfId="4" applyNumberFormat="1" applyFont="1" applyAlignment="1">
      <alignment horizontal="center"/>
    </xf>
    <xf numFmtId="0" fontId="25" fillId="0" borderId="31" xfId="22" applyNumberFormat="1" applyFont="1" applyBorder="1" applyAlignment="1">
      <alignment horizontal="center" vertical="center"/>
    </xf>
    <xf numFmtId="0" fontId="25" fillId="0" borderId="19" xfId="22" applyNumberFormat="1" applyFont="1" applyBorder="1" applyAlignment="1">
      <alignment horizontal="center" vertical="center"/>
    </xf>
    <xf numFmtId="0" fontId="22" fillId="0" borderId="0" xfId="0" applyFont="1" applyAlignment="1">
      <alignment horizontal="center"/>
    </xf>
    <xf numFmtId="0" fontId="22" fillId="0" borderId="34" xfId="0" applyFont="1" applyBorder="1"/>
    <xf numFmtId="0" fontId="22" fillId="0" borderId="34" xfId="0" applyFont="1" applyBorder="1" applyAlignment="1">
      <alignment horizontal="center"/>
    </xf>
    <xf numFmtId="3" fontId="22" fillId="0" borderId="0" xfId="0" applyNumberFormat="1" applyFont="1"/>
    <xf numFmtId="0" fontId="25" fillId="0" borderId="0" xfId="0" applyFont="1" applyAlignment="1">
      <alignment horizontal="left" vertical="center"/>
    </xf>
    <xf numFmtId="0" fontId="18" fillId="0" borderId="30" xfId="0" applyFont="1" applyBorder="1"/>
    <xf numFmtId="168" fontId="25" fillId="0" borderId="26" xfId="22" applyNumberFormat="1" applyFont="1" applyBorder="1">
      <alignment horizontal="right" vertical="center"/>
    </xf>
    <xf numFmtId="0" fontId="27" fillId="0" borderId="0" xfId="0" applyFont="1"/>
    <xf numFmtId="0" fontId="28" fillId="0" borderId="0" xfId="0" applyFont="1"/>
    <xf numFmtId="164" fontId="25" fillId="4" borderId="33" xfId="23" applyNumberFormat="1" applyFont="1" applyFill="1" applyBorder="1" applyAlignment="1">
      <alignment horizontal="right"/>
    </xf>
    <xf numFmtId="164" fontId="25" fillId="4" borderId="9" xfId="23" applyNumberFormat="1" applyFont="1" applyFill="1" applyBorder="1" applyAlignment="1">
      <alignment horizontal="right"/>
    </xf>
    <xf numFmtId="10" fontId="21" fillId="0" borderId="0" xfId="21" applyNumberFormat="1" applyFont="1" applyAlignment="1">
      <alignment horizontal="left"/>
    </xf>
    <xf numFmtId="0" fontId="25" fillId="0" borderId="25" xfId="22" applyNumberFormat="1" applyFont="1" applyBorder="1" applyAlignment="1">
      <alignment horizontal="center" vertical="center"/>
    </xf>
    <xf numFmtId="0" fontId="25" fillId="0" borderId="19" xfId="22" applyNumberFormat="1" applyFont="1" applyBorder="1" applyAlignment="1">
      <alignment horizontal="left" vertical="center"/>
    </xf>
    <xf numFmtId="0" fontId="25" fillId="0" borderId="23" xfId="22" applyNumberFormat="1" applyFont="1" applyBorder="1" applyAlignment="1">
      <alignment horizontal="left" vertical="center"/>
    </xf>
    <xf numFmtId="0" fontId="25" fillId="0" borderId="10" xfId="22" applyNumberFormat="1" applyFont="1" applyBorder="1" applyAlignment="1">
      <alignment horizontal="center" vertical="center"/>
    </xf>
    <xf numFmtId="0" fontId="29" fillId="0" borderId="0" xfId="0" applyFont="1"/>
    <xf numFmtId="0" fontId="30" fillId="0" borderId="0" xfId="2" applyFont="1"/>
    <xf numFmtId="0" fontId="31" fillId="0" borderId="0" xfId="2" applyFont="1"/>
    <xf numFmtId="0" fontId="22" fillId="0" borderId="0" xfId="2" applyFont="1"/>
    <xf numFmtId="3" fontId="25" fillId="0" borderId="25" xfId="22" applyNumberFormat="1" applyFont="1" applyBorder="1" applyAlignment="1">
      <alignment horizontal="left" vertical="center"/>
    </xf>
    <xf numFmtId="3" fontId="25" fillId="0" borderId="25" xfId="22" applyNumberFormat="1" applyFont="1" applyBorder="1">
      <alignment horizontal="right" vertical="center"/>
    </xf>
    <xf numFmtId="3" fontId="22" fillId="4" borderId="9" xfId="23" applyNumberFormat="1" applyFont="1" applyFill="1" applyBorder="1" applyAlignment="1">
      <alignment horizontal="left"/>
    </xf>
    <xf numFmtId="3" fontId="22" fillId="4" borderId="9" xfId="23" applyNumberFormat="1" applyFont="1" applyFill="1" applyBorder="1" applyAlignment="1">
      <alignment horizontal="right"/>
    </xf>
    <xf numFmtId="3" fontId="25" fillId="0" borderId="19" xfId="22" applyNumberFormat="1" applyFont="1" applyBorder="1" applyAlignment="1">
      <alignment horizontal="left" vertical="center"/>
    </xf>
    <xf numFmtId="3" fontId="25" fillId="8" borderId="19" xfId="22" applyNumberFormat="1" applyFont="1" applyFill="1" applyBorder="1">
      <alignment horizontal="right" vertical="center"/>
    </xf>
    <xf numFmtId="3" fontId="25" fillId="9" borderId="9" xfId="23" applyNumberFormat="1" applyFont="1" applyFill="1" applyBorder="1" applyAlignment="1">
      <alignment horizontal="right"/>
    </xf>
    <xf numFmtId="3" fontId="22" fillId="4" borderId="9" xfId="23" applyNumberFormat="1" applyFont="1" applyFill="1" applyBorder="1" applyAlignment="1"/>
    <xf numFmtId="3" fontId="22" fillId="4" borderId="17" xfId="23" applyNumberFormat="1" applyFont="1" applyFill="1" applyBorder="1" applyAlignment="1"/>
    <xf numFmtId="3" fontId="25" fillId="13" borderId="31" xfId="22" applyNumberFormat="1" applyFont="1" applyFill="1" applyBorder="1">
      <alignment horizontal="right" vertical="center"/>
    </xf>
    <xf numFmtId="3" fontId="25" fillId="8" borderId="24" xfId="22" applyNumberFormat="1" applyFont="1" applyFill="1" applyBorder="1">
      <alignment horizontal="right" vertical="center"/>
    </xf>
    <xf numFmtId="164" fontId="25" fillId="9" borderId="9" xfId="23" applyNumberFormat="1" applyFont="1" applyFill="1" applyBorder="1" applyAlignment="1">
      <alignment horizontal="right"/>
    </xf>
    <xf numFmtId="3" fontId="18" fillId="0" borderId="0" xfId="0" applyNumberFormat="1" applyFont="1" applyAlignment="1">
      <alignment horizontal="right"/>
    </xf>
    <xf numFmtId="3" fontId="22" fillId="4" borderId="32" xfId="23" applyNumberFormat="1" applyFont="1" applyFill="1" applyBorder="1" applyAlignment="1">
      <alignment horizontal="right"/>
    </xf>
    <xf numFmtId="4" fontId="18" fillId="0" borderId="0" xfId="0" applyNumberFormat="1" applyFont="1" applyAlignment="1">
      <alignment horizontal="right"/>
    </xf>
    <xf numFmtId="4" fontId="25" fillId="0" borderId="19" xfId="22" applyNumberFormat="1" applyFont="1" applyBorder="1">
      <alignment horizontal="right" vertical="center"/>
    </xf>
    <xf numFmtId="4" fontId="22" fillId="4" borderId="32" xfId="23" applyNumberFormat="1" applyFont="1" applyFill="1" applyBorder="1" applyAlignment="1">
      <alignment horizontal="right"/>
    </xf>
    <xf numFmtId="4" fontId="22" fillId="4" borderId="9" xfId="23" applyNumberFormat="1" applyFont="1" applyFill="1" applyBorder="1" applyAlignment="1">
      <alignment horizontal="right"/>
    </xf>
    <xf numFmtId="4" fontId="25" fillId="0" borderId="19" xfId="22" applyNumberFormat="1" applyFont="1" applyBorder="1" applyAlignment="1">
      <alignment horizontal="left" vertical="center"/>
    </xf>
    <xf numFmtId="165" fontId="22" fillId="4" borderId="10" xfId="21" applyNumberFormat="1" applyFont="1" applyFill="1" applyBorder="1" applyAlignment="1">
      <alignment horizontal="right"/>
    </xf>
    <xf numFmtId="164" fontId="22" fillId="4" borderId="15" xfId="23" applyNumberFormat="1" applyFont="1" applyFill="1" applyBorder="1" applyAlignment="1">
      <alignment horizontal="right"/>
    </xf>
    <xf numFmtId="164" fontId="25" fillId="4" borderId="41" xfId="23" applyNumberFormat="1" applyFont="1" applyFill="1" applyBorder="1" applyAlignment="1">
      <alignment horizontal="left"/>
    </xf>
    <xf numFmtId="164" fontId="25" fillId="4" borderId="23" xfId="23" applyNumberFormat="1" applyFont="1" applyFill="1" applyBorder="1" applyAlignment="1">
      <alignment horizontal="left"/>
    </xf>
    <xf numFmtId="164" fontId="25" fillId="4" borderId="13" xfId="23" applyNumberFormat="1" applyFont="1" applyFill="1" applyBorder="1" applyAlignment="1">
      <alignment horizontal="left"/>
    </xf>
    <xf numFmtId="164" fontId="25" fillId="4" borderId="15" xfId="23" applyNumberFormat="1" applyFont="1" applyFill="1" applyBorder="1" applyAlignment="1">
      <alignment horizontal="left"/>
    </xf>
    <xf numFmtId="1" fontId="25" fillId="0" borderId="13" xfId="22" applyNumberFormat="1" applyFont="1" applyBorder="1">
      <alignment horizontal="right" vertical="center"/>
    </xf>
    <xf numFmtId="164" fontId="25" fillId="10" borderId="9" xfId="23" applyNumberFormat="1" applyFont="1" applyFill="1" applyBorder="1" applyAlignment="1">
      <alignment horizontal="right"/>
    </xf>
    <xf numFmtId="169" fontId="22" fillId="4" borderId="9" xfId="23" applyNumberFormat="1" applyFont="1" applyFill="1" applyBorder="1" applyAlignment="1">
      <alignment horizontal="right"/>
    </xf>
    <xf numFmtId="169" fontId="22" fillId="9" borderId="9" xfId="23" applyNumberFormat="1" applyFont="1" applyFill="1" applyBorder="1" applyAlignment="1">
      <alignment horizontal="right"/>
    </xf>
    <xf numFmtId="169" fontId="22" fillId="4" borderId="18" xfId="23" applyNumberFormat="1" applyFont="1" applyFill="1" applyBorder="1" applyAlignment="1">
      <alignment horizontal="right"/>
    </xf>
    <xf numFmtId="169" fontId="22" fillId="4" borderId="15" xfId="23" applyNumberFormat="1" applyFont="1" applyFill="1" applyBorder="1" applyAlignment="1">
      <alignment horizontal="right"/>
    </xf>
    <xf numFmtId="169" fontId="25" fillId="4" borderId="13" xfId="23" applyNumberFormat="1" applyFont="1" applyFill="1" applyBorder="1" applyAlignment="1">
      <alignment horizontal="right"/>
    </xf>
    <xf numFmtId="169" fontId="22" fillId="9" borderId="15" xfId="23" applyNumberFormat="1" applyFont="1" applyFill="1" applyBorder="1" applyAlignment="1">
      <alignment horizontal="right"/>
    </xf>
    <xf numFmtId="3" fontId="25" fillId="9" borderId="32" xfId="23" applyNumberFormat="1" applyFont="1" applyFill="1" applyBorder="1" applyAlignment="1">
      <alignment horizontal="right"/>
    </xf>
    <xf numFmtId="3" fontId="32" fillId="8" borderId="0" xfId="0" applyNumberFormat="1" applyFont="1" applyFill="1" applyAlignment="1">
      <alignment horizontal="right"/>
    </xf>
    <xf numFmtId="4" fontId="25" fillId="9" borderId="32" xfId="23" applyNumberFormat="1" applyFont="1" applyFill="1" applyBorder="1" applyAlignment="1">
      <alignment horizontal="right"/>
    </xf>
    <xf numFmtId="4" fontId="25" fillId="9" borderId="9" xfId="23" applyNumberFormat="1" applyFont="1" applyFill="1" applyBorder="1" applyAlignment="1">
      <alignment horizontal="right"/>
    </xf>
    <xf numFmtId="4" fontId="32" fillId="8" borderId="0" xfId="0" applyNumberFormat="1" applyFont="1" applyFill="1" applyAlignment="1">
      <alignment horizontal="right"/>
    </xf>
    <xf numFmtId="4" fontId="25" fillId="8" borderId="19" xfId="22" applyNumberFormat="1" applyFont="1" applyFill="1" applyBorder="1">
      <alignment horizontal="right" vertical="center"/>
    </xf>
    <xf numFmtId="164" fontId="25" fillId="9" borderId="15" xfId="23" applyNumberFormat="1" applyFont="1" applyFill="1" applyBorder="1" applyAlignment="1">
      <alignment horizontal="right"/>
    </xf>
    <xf numFmtId="164" fontId="25" fillId="9" borderId="13" xfId="23" applyNumberFormat="1" applyFont="1" applyFill="1" applyBorder="1" applyAlignment="1">
      <alignment horizontal="right"/>
    </xf>
    <xf numFmtId="164" fontId="25" fillId="9" borderId="10" xfId="23" applyNumberFormat="1" applyFont="1" applyFill="1" applyBorder="1" applyAlignment="1">
      <alignment horizontal="right"/>
    </xf>
    <xf numFmtId="3" fontId="25" fillId="8" borderId="13" xfId="22" applyNumberFormat="1" applyFont="1" applyFill="1" applyBorder="1">
      <alignment horizontal="right" vertical="center"/>
    </xf>
    <xf numFmtId="0" fontId="25" fillId="0" borderId="41" xfId="22" applyNumberFormat="1" applyFont="1" applyBorder="1" applyAlignment="1">
      <alignment horizontal="center" vertical="center"/>
    </xf>
    <xf numFmtId="164" fontId="22" fillId="4" borderId="10" xfId="23" applyNumberFormat="1" applyFont="1" applyFill="1" applyBorder="1" applyAlignment="1">
      <alignment horizontal="left"/>
    </xf>
    <xf numFmtId="169" fontId="22" fillId="10" borderId="9" xfId="23" applyNumberFormat="1" applyFont="1" applyFill="1" applyBorder="1" applyAlignment="1">
      <alignment horizontal="right"/>
    </xf>
    <xf numFmtId="169" fontId="22" fillId="10" borderId="18" xfId="23" applyNumberFormat="1" applyFont="1" applyFill="1" applyBorder="1" applyAlignment="1">
      <alignment horizontal="right"/>
    </xf>
    <xf numFmtId="169" fontId="25" fillId="4" borderId="31" xfId="23" applyNumberFormat="1" applyFont="1" applyFill="1" applyBorder="1" applyAlignment="1">
      <alignment horizontal="right"/>
    </xf>
    <xf numFmtId="169" fontId="25" fillId="10" borderId="31" xfId="23" applyNumberFormat="1" applyFont="1" applyFill="1" applyBorder="1" applyAlignment="1">
      <alignment horizontal="right"/>
    </xf>
    <xf numFmtId="169" fontId="22" fillId="4" borderId="31" xfId="23" applyNumberFormat="1" applyFont="1" applyFill="1" applyBorder="1" applyAlignment="1">
      <alignment horizontal="right"/>
    </xf>
    <xf numFmtId="169" fontId="25" fillId="0" borderId="31" xfId="22" applyNumberFormat="1" applyFont="1" applyBorder="1">
      <alignment horizontal="right" vertical="center"/>
    </xf>
    <xf numFmtId="169" fontId="25" fillId="6" borderId="31" xfId="22" applyNumberFormat="1" applyFont="1" applyFill="1" applyBorder="1">
      <alignment horizontal="right" vertical="center"/>
    </xf>
    <xf numFmtId="0" fontId="25" fillId="0" borderId="0" xfId="0" applyFont="1"/>
    <xf numFmtId="164" fontId="25" fillId="4" borderId="9" xfId="23" applyNumberFormat="1" applyFont="1" applyFill="1" applyBorder="1" applyAlignment="1">
      <alignment horizontal="left"/>
    </xf>
    <xf numFmtId="169" fontId="25" fillId="4" borderId="9" xfId="23" applyNumberFormat="1" applyFont="1" applyFill="1" applyBorder="1" applyAlignment="1">
      <alignment horizontal="right"/>
    </xf>
    <xf numFmtId="169" fontId="25" fillId="4" borderId="23" xfId="23" applyNumberFormat="1" applyFont="1" applyFill="1" applyBorder="1" applyAlignment="1">
      <alignment horizontal="right"/>
    </xf>
    <xf numFmtId="0" fontId="25" fillId="14" borderId="25" xfId="22" applyNumberFormat="1" applyFont="1" applyFill="1" applyBorder="1" applyAlignment="1">
      <alignment horizontal="left" vertical="center"/>
    </xf>
    <xf numFmtId="168" fontId="25" fillId="14" borderId="25" xfId="22" applyNumberFormat="1" applyFont="1" applyFill="1" applyBorder="1">
      <alignment horizontal="right" vertical="center"/>
    </xf>
    <xf numFmtId="164" fontId="25" fillId="15" borderId="23" xfId="23" applyNumberFormat="1" applyFont="1" applyFill="1" applyBorder="1" applyAlignment="1">
      <alignment horizontal="left"/>
    </xf>
    <xf numFmtId="168" fontId="25" fillId="15" borderId="23" xfId="23" applyNumberFormat="1" applyFont="1" applyFill="1" applyBorder="1" applyAlignment="1">
      <alignment horizontal="right"/>
    </xf>
    <xf numFmtId="164" fontId="25" fillId="9" borderId="41" xfId="23" applyNumberFormat="1" applyFont="1" applyFill="1" applyBorder="1" applyAlignment="1">
      <alignment horizontal="left"/>
    </xf>
    <xf numFmtId="169" fontId="25" fillId="9" borderId="9" xfId="23" applyNumberFormat="1" applyFont="1" applyFill="1" applyBorder="1" applyAlignment="1">
      <alignment horizontal="right"/>
    </xf>
    <xf numFmtId="169" fontId="25" fillId="9" borderId="23" xfId="23" applyNumberFormat="1" applyFont="1" applyFill="1" applyBorder="1" applyAlignment="1">
      <alignment horizontal="right"/>
    </xf>
    <xf numFmtId="169" fontId="22" fillId="11" borderId="9" xfId="23" applyNumberFormat="1" applyFont="1" applyFill="1" applyBorder="1" applyAlignment="1">
      <alignment horizontal="right"/>
    </xf>
    <xf numFmtId="169" fontId="22" fillId="11" borderId="18" xfId="23" applyNumberFormat="1" applyFont="1" applyFill="1" applyBorder="1" applyAlignment="1">
      <alignment horizontal="right"/>
    </xf>
    <xf numFmtId="165" fontId="25" fillId="0" borderId="26" xfId="22" applyNumberFormat="1" applyFont="1" applyBorder="1">
      <alignment horizontal="right" vertical="center"/>
    </xf>
    <xf numFmtId="0" fontId="22" fillId="0" borderId="16" xfId="22" applyNumberFormat="1" applyFont="1" applyBorder="1">
      <alignment horizontal="right" vertical="center"/>
    </xf>
    <xf numFmtId="165" fontId="22" fillId="0" borderId="0" xfId="0" applyNumberFormat="1" applyFont="1"/>
    <xf numFmtId="4" fontId="18" fillId="0" borderId="0" xfId="0" applyNumberFormat="1" applyFont="1"/>
    <xf numFmtId="9" fontId="25" fillId="8" borderId="24" xfId="21" applyFont="1" applyFill="1" applyBorder="1" applyAlignment="1">
      <alignment horizontal="right" vertical="center"/>
    </xf>
    <xf numFmtId="166" fontId="22" fillId="4" borderId="9" xfId="23" applyNumberFormat="1" applyFont="1" applyFill="1" applyBorder="1" applyAlignment="1">
      <alignment horizontal="right"/>
    </xf>
    <xf numFmtId="166" fontId="22" fillId="10" borderId="9" xfId="23" applyNumberFormat="1" applyFont="1" applyFill="1" applyBorder="1" applyAlignment="1">
      <alignment horizontal="right"/>
    </xf>
    <xf numFmtId="166" fontId="22" fillId="4" borderId="16" xfId="23" applyNumberFormat="1" applyFont="1" applyFill="1" applyBorder="1" applyAlignment="1">
      <alignment horizontal="right"/>
    </xf>
    <xf numFmtId="166" fontId="22" fillId="10" borderId="16" xfId="23" applyNumberFormat="1" applyFont="1" applyFill="1" applyBorder="1" applyAlignment="1">
      <alignment horizontal="right"/>
    </xf>
    <xf numFmtId="3" fontId="18" fillId="0" borderId="0" xfId="0" applyNumberFormat="1" applyFont="1"/>
    <xf numFmtId="164" fontId="18" fillId="0" borderId="0" xfId="0" applyNumberFormat="1" applyFont="1"/>
    <xf numFmtId="165" fontId="22" fillId="0" borderId="26" xfId="21" applyNumberFormat="1" applyFont="1" applyBorder="1" applyAlignment="1">
      <alignment horizontal="right" vertical="center"/>
    </xf>
    <xf numFmtId="165" fontId="22" fillId="0" borderId="0" xfId="21" applyNumberFormat="1" applyFont="1"/>
    <xf numFmtId="0" fontId="22" fillId="0" borderId="17" xfId="22" applyNumberFormat="1" applyFont="1" applyBorder="1" applyAlignment="1">
      <alignment horizontal="left" vertical="center"/>
    </xf>
    <xf numFmtId="3" fontId="22" fillId="0" borderId="31" xfId="22" applyNumberFormat="1" applyFont="1" applyBorder="1">
      <alignment horizontal="right" vertical="center"/>
    </xf>
    <xf numFmtId="10" fontId="22" fillId="0" borderId="0" xfId="0" applyNumberFormat="1" applyFont="1"/>
    <xf numFmtId="0" fontId="25" fillId="0" borderId="0" xfId="2" applyFont="1"/>
    <xf numFmtId="164" fontId="22" fillId="0" borderId="0" xfId="0" applyNumberFormat="1" applyFont="1"/>
    <xf numFmtId="3" fontId="25" fillId="13" borderId="19" xfId="22" applyNumberFormat="1" applyFont="1" applyFill="1" applyBorder="1" applyAlignment="1">
      <alignment vertical="center"/>
    </xf>
    <xf numFmtId="164" fontId="22" fillId="4" borderId="10" xfId="23" applyNumberFormat="1" applyFont="1" applyFill="1" applyBorder="1" applyAlignment="1">
      <alignment horizontal="right"/>
    </xf>
    <xf numFmtId="164" fontId="25" fillId="13" borderId="13" xfId="22" applyNumberFormat="1" applyFont="1" applyFill="1" applyBorder="1">
      <alignment horizontal="right" vertical="center"/>
    </xf>
    <xf numFmtId="169" fontId="25" fillId="13" borderId="31" xfId="22" applyNumberFormat="1" applyFont="1" applyFill="1" applyBorder="1">
      <alignment horizontal="right" vertical="center"/>
    </xf>
    <xf numFmtId="164" fontId="25" fillId="0" borderId="41" xfId="23" applyNumberFormat="1" applyFont="1" applyFill="1" applyBorder="1" applyAlignment="1">
      <alignment horizontal="left"/>
    </xf>
    <xf numFmtId="169" fontId="25" fillId="0" borderId="9" xfId="23" applyNumberFormat="1" applyFont="1" applyFill="1" applyBorder="1" applyAlignment="1">
      <alignment horizontal="right"/>
    </xf>
    <xf numFmtId="169" fontId="22" fillId="0" borderId="9" xfId="23" applyNumberFormat="1" applyFont="1" applyFill="1" applyBorder="1" applyAlignment="1">
      <alignment horizontal="right"/>
    </xf>
    <xf numFmtId="169" fontId="25" fillId="0" borderId="13" xfId="23" applyNumberFormat="1" applyFont="1" applyFill="1" applyBorder="1" applyAlignment="1">
      <alignment horizontal="right"/>
    </xf>
    <xf numFmtId="169" fontId="25" fillId="0" borderId="23" xfId="23" applyNumberFormat="1" applyFont="1" applyFill="1" applyBorder="1" applyAlignment="1">
      <alignment horizontal="right"/>
    </xf>
    <xf numFmtId="169" fontId="22" fillId="0" borderId="15" xfId="23" applyNumberFormat="1" applyFont="1" applyFill="1" applyBorder="1" applyAlignment="1">
      <alignment horizontal="right"/>
    </xf>
    <xf numFmtId="10" fontId="22" fillId="0" borderId="9" xfId="21" applyNumberFormat="1" applyFont="1" applyFill="1" applyBorder="1" applyAlignment="1">
      <alignment horizontal="right"/>
    </xf>
    <xf numFmtId="165" fontId="22" fillId="0" borderId="9" xfId="21" applyNumberFormat="1" applyFont="1" applyFill="1" applyBorder="1" applyAlignment="1">
      <alignment horizontal="right"/>
    </xf>
    <xf numFmtId="9" fontId="22" fillId="0" borderId="9" xfId="21" applyFont="1" applyFill="1" applyBorder="1" applyAlignment="1">
      <alignment horizontal="right"/>
    </xf>
    <xf numFmtId="164" fontId="22" fillId="0" borderId="9" xfId="23" applyNumberFormat="1" applyFont="1" applyFill="1" applyBorder="1" applyAlignment="1">
      <alignment horizontal="right"/>
    </xf>
    <xf numFmtId="165" fontId="22" fillId="0" borderId="18" xfId="21" applyNumberFormat="1" applyFont="1" applyFill="1" applyBorder="1" applyAlignment="1">
      <alignment horizontal="right"/>
    </xf>
    <xf numFmtId="169" fontId="22" fillId="0" borderId="18" xfId="23" applyNumberFormat="1" applyFont="1" applyFill="1" applyBorder="1" applyAlignment="1">
      <alignment horizontal="right"/>
    </xf>
    <xf numFmtId="9" fontId="22" fillId="0" borderId="18" xfId="21" applyFont="1" applyFill="1" applyBorder="1" applyAlignment="1">
      <alignment horizontal="right"/>
    </xf>
    <xf numFmtId="3" fontId="22" fillId="4" borderId="17" xfId="23" applyNumberFormat="1" applyFont="1" applyFill="1" applyBorder="1" applyAlignment="1">
      <alignment horizontal="right"/>
    </xf>
    <xf numFmtId="10" fontId="18" fillId="0" borderId="0" xfId="0" applyNumberFormat="1" applyFont="1"/>
    <xf numFmtId="9" fontId="18" fillId="0" borderId="0" xfId="0" applyNumberFormat="1" applyFont="1"/>
    <xf numFmtId="0" fontId="25" fillId="0" borderId="0" xfId="22" applyNumberFormat="1" applyFont="1" applyBorder="1" applyAlignment="1">
      <alignment horizontal="left" vertical="center"/>
    </xf>
    <xf numFmtId="165" fontId="22" fillId="0" borderId="26" xfId="21" applyNumberFormat="1" applyFont="1" applyFill="1" applyBorder="1" applyAlignment="1">
      <alignment horizontal="right" vertical="center"/>
    </xf>
    <xf numFmtId="0" fontId="22" fillId="0" borderId="0" xfId="22" applyNumberFormat="1" applyFont="1" applyBorder="1" applyAlignment="1">
      <alignment horizontal="left" vertical="center"/>
    </xf>
    <xf numFmtId="3" fontId="25" fillId="8" borderId="24" xfId="22" applyNumberFormat="1" applyFont="1" applyFill="1" applyBorder="1" applyAlignment="1">
      <alignment horizontal="left" vertical="center"/>
    </xf>
    <xf numFmtId="165" fontId="22" fillId="0" borderId="18" xfId="21" applyNumberFormat="1" applyFont="1" applyBorder="1" applyAlignment="1">
      <alignment horizontal="right" vertical="center"/>
    </xf>
    <xf numFmtId="165" fontId="22" fillId="13" borderId="29" xfId="21" applyNumberFormat="1" applyFont="1" applyFill="1" applyBorder="1" applyAlignment="1">
      <alignment horizontal="right" vertical="center"/>
    </xf>
    <xf numFmtId="165" fontId="22" fillId="0" borderId="29" xfId="21" applyNumberFormat="1" applyFont="1" applyFill="1" applyBorder="1" applyAlignment="1">
      <alignment horizontal="right" vertical="center"/>
    </xf>
    <xf numFmtId="164" fontId="22" fillId="4" borderId="8" xfId="23" applyNumberFormat="1" applyFont="1" applyFill="1" applyAlignment="1">
      <alignment horizontal="left"/>
    </xf>
    <xf numFmtId="0" fontId="18" fillId="13" borderId="0" xfId="0" applyFont="1" applyFill="1"/>
    <xf numFmtId="164" fontId="22" fillId="4" borderId="0" xfId="23" applyNumberFormat="1" applyFont="1" applyFill="1" applyBorder="1" applyAlignment="1">
      <alignment horizontal="right"/>
    </xf>
    <xf numFmtId="0" fontId="22" fillId="0" borderId="0" xfId="22" applyNumberFormat="1" applyFont="1" applyBorder="1">
      <alignment horizontal="right" vertical="center"/>
    </xf>
    <xf numFmtId="3" fontId="25" fillId="0" borderId="31" xfId="22" applyNumberFormat="1" applyFont="1" applyBorder="1" applyAlignment="1">
      <alignment horizontal="left" vertical="center"/>
    </xf>
    <xf numFmtId="3" fontId="22" fillId="0" borderId="31" xfId="22" applyNumberFormat="1" applyFont="1" applyBorder="1" applyAlignment="1">
      <alignment horizontal="left" vertical="center"/>
    </xf>
    <xf numFmtId="3" fontId="25" fillId="17" borderId="31" xfId="22" applyNumberFormat="1" applyFont="1" applyFill="1" applyBorder="1">
      <alignment horizontal="right" vertical="center"/>
    </xf>
    <xf numFmtId="164" fontId="22" fillId="0" borderId="18" xfId="23" applyNumberFormat="1" applyFont="1" applyFill="1" applyBorder="1" applyAlignment="1">
      <alignment horizontal="right"/>
    </xf>
    <xf numFmtId="0" fontId="0" fillId="13" borderId="0" xfId="0" applyFill="1"/>
    <xf numFmtId="0" fontId="22" fillId="13" borderId="0" xfId="0" applyFont="1" applyFill="1"/>
    <xf numFmtId="0" fontId="30" fillId="13" borderId="0" xfId="2" applyFont="1" applyFill="1"/>
    <xf numFmtId="0" fontId="24" fillId="13" borderId="0" xfId="0" applyFont="1" applyFill="1"/>
    <xf numFmtId="0" fontId="31" fillId="13" borderId="0" xfId="2" applyFont="1" applyFill="1"/>
    <xf numFmtId="3" fontId="22" fillId="4" borderId="10" xfId="23" applyNumberFormat="1" applyFont="1" applyFill="1" applyBorder="1" applyAlignment="1">
      <alignment horizontal="left"/>
    </xf>
    <xf numFmtId="3" fontId="22" fillId="0" borderId="0" xfId="22" applyNumberFormat="1" applyFont="1" applyBorder="1" applyAlignment="1">
      <alignment horizontal="left" vertical="center"/>
    </xf>
    <xf numFmtId="3" fontId="18" fillId="13" borderId="0" xfId="0" applyNumberFormat="1" applyFont="1" applyFill="1"/>
    <xf numFmtId="0" fontId="29" fillId="13" borderId="0" xfId="0" applyFont="1" applyFill="1"/>
    <xf numFmtId="3" fontId="22" fillId="0" borderId="9" xfId="23" applyNumberFormat="1" applyFont="1" applyFill="1" applyBorder="1" applyAlignment="1">
      <alignment horizontal="right"/>
    </xf>
    <xf numFmtId="3" fontId="25" fillId="0" borderId="19" xfId="22" applyNumberFormat="1" applyFont="1" applyBorder="1">
      <alignment horizontal="right" vertical="center"/>
    </xf>
    <xf numFmtId="0" fontId="22" fillId="13" borderId="12" xfId="0" applyFont="1" applyFill="1" applyBorder="1"/>
    <xf numFmtId="4" fontId="22" fillId="0" borderId="32" xfId="23" applyNumberFormat="1" applyFont="1" applyFill="1" applyBorder="1" applyAlignment="1">
      <alignment horizontal="right"/>
    </xf>
    <xf numFmtId="4" fontId="22" fillId="0" borderId="9" xfId="23" applyNumberFormat="1" applyFont="1" applyFill="1" applyBorder="1" applyAlignment="1">
      <alignment horizontal="right"/>
    </xf>
    <xf numFmtId="164" fontId="22" fillId="0" borderId="16" xfId="23" applyNumberFormat="1" applyFont="1" applyFill="1" applyBorder="1" applyAlignment="1">
      <alignment horizontal="right"/>
    </xf>
    <xf numFmtId="0" fontId="25" fillId="6" borderId="16" xfId="22" applyNumberFormat="1" applyFont="1" applyFill="1" applyBorder="1">
      <alignment horizontal="right" vertical="center"/>
    </xf>
    <xf numFmtId="0" fontId="25" fillId="13" borderId="0" xfId="0" applyFont="1" applyFill="1"/>
    <xf numFmtId="10" fontId="22" fillId="13" borderId="0" xfId="0" applyNumberFormat="1" applyFont="1" applyFill="1"/>
    <xf numFmtId="10" fontId="22" fillId="0" borderId="16" xfId="22" applyNumberFormat="1" applyFont="1" applyBorder="1">
      <alignment horizontal="right" vertical="center"/>
    </xf>
    <xf numFmtId="10" fontId="25" fillId="6" borderId="16" xfId="22" applyNumberFormat="1" applyFont="1" applyFill="1" applyBorder="1">
      <alignment horizontal="right" vertical="center"/>
    </xf>
    <xf numFmtId="1" fontId="22" fillId="13" borderId="0" xfId="22" applyNumberFormat="1" applyFont="1" applyFill="1" applyBorder="1">
      <alignment horizontal="right" vertical="center"/>
    </xf>
    <xf numFmtId="1" fontId="22" fillId="0" borderId="0" xfId="22" applyNumberFormat="1" applyFont="1" applyBorder="1">
      <alignment horizontal="right" vertical="center"/>
    </xf>
    <xf numFmtId="2" fontId="22" fillId="0" borderId="0" xfId="0" applyNumberFormat="1" applyFont="1"/>
    <xf numFmtId="9" fontId="25" fillId="0" borderId="13" xfId="21" applyFont="1" applyFill="1" applyBorder="1" applyAlignment="1">
      <alignment horizontal="right" vertical="center"/>
    </xf>
    <xf numFmtId="164" fontId="25" fillId="0" borderId="13" xfId="22" applyNumberFormat="1" applyFont="1" applyBorder="1">
      <alignment horizontal="right" vertical="center"/>
    </xf>
    <xf numFmtId="164" fontId="22" fillId="10" borderId="10" xfId="23" applyNumberFormat="1" applyFont="1" applyFill="1" applyBorder="1" applyAlignment="1">
      <alignment horizontal="right"/>
    </xf>
    <xf numFmtId="164" fontId="25" fillId="6" borderId="24" xfId="22" applyNumberFormat="1" applyFont="1" applyFill="1" applyBorder="1">
      <alignment horizontal="right" vertical="center"/>
    </xf>
    <xf numFmtId="10" fontId="18" fillId="13" borderId="0" xfId="0" applyNumberFormat="1" applyFont="1" applyFill="1"/>
    <xf numFmtId="9" fontId="18" fillId="13" borderId="0" xfId="0" applyNumberFormat="1" applyFont="1" applyFill="1"/>
    <xf numFmtId="164" fontId="25" fillId="8" borderId="13" xfId="22" applyNumberFormat="1" applyFont="1" applyFill="1" applyBorder="1">
      <alignment horizontal="right" vertical="center"/>
    </xf>
    <xf numFmtId="165" fontId="25" fillId="8" borderId="24" xfId="21" applyNumberFormat="1" applyFont="1" applyFill="1" applyBorder="1" applyAlignment="1">
      <alignment horizontal="right" vertical="center"/>
    </xf>
    <xf numFmtId="0" fontId="25" fillId="8" borderId="13" xfId="22" applyNumberFormat="1" applyFont="1" applyFill="1" applyBorder="1">
      <alignment horizontal="right" vertical="center"/>
    </xf>
    <xf numFmtId="164" fontId="25" fillId="8" borderId="24" xfId="22" applyNumberFormat="1" applyFont="1" applyFill="1" applyBorder="1">
      <alignment horizontal="right" vertical="center"/>
    </xf>
    <xf numFmtId="0" fontId="22" fillId="0" borderId="19" xfId="22" applyNumberFormat="1" applyFont="1" applyBorder="1">
      <alignment horizontal="right" vertical="center"/>
    </xf>
    <xf numFmtId="9" fontId="22" fillId="4" borderId="9" xfId="21" applyFont="1" applyFill="1" applyBorder="1" applyAlignment="1">
      <alignment horizontal="right"/>
    </xf>
    <xf numFmtId="9" fontId="25" fillId="8" borderId="19" xfId="21" applyFont="1" applyFill="1" applyBorder="1" applyAlignment="1">
      <alignment horizontal="right" vertical="center"/>
    </xf>
    <xf numFmtId="166" fontId="22" fillId="0" borderId="9" xfId="23" applyNumberFormat="1" applyFont="1" applyFill="1" applyBorder="1" applyAlignment="1">
      <alignment horizontal="right"/>
    </xf>
    <xf numFmtId="166" fontId="22" fillId="0" borderId="16" xfId="23" applyNumberFormat="1" applyFont="1" applyFill="1" applyBorder="1" applyAlignment="1">
      <alignment horizontal="right"/>
    </xf>
    <xf numFmtId="166" fontId="22" fillId="4" borderId="9" xfId="23" applyNumberFormat="1" applyFont="1" applyFill="1" applyBorder="1" applyAlignment="1">
      <alignment horizontal="left"/>
    </xf>
    <xf numFmtId="164" fontId="22" fillId="4" borderId="10" xfId="23" applyNumberFormat="1" applyFont="1" applyFill="1" applyBorder="1" applyAlignment="1">
      <alignment vertical="center"/>
    </xf>
    <xf numFmtId="169" fontId="22" fillId="4" borderId="10" xfId="23" applyNumberFormat="1" applyFont="1" applyFill="1" applyBorder="1" applyAlignment="1">
      <alignment horizontal="right"/>
    </xf>
    <xf numFmtId="169" fontId="22" fillId="0" borderId="10" xfId="23" applyNumberFormat="1" applyFont="1" applyFill="1" applyBorder="1" applyAlignment="1">
      <alignment horizontal="right"/>
    </xf>
    <xf numFmtId="169" fontId="22" fillId="10" borderId="10" xfId="23" applyNumberFormat="1" applyFont="1" applyFill="1" applyBorder="1" applyAlignment="1">
      <alignment horizontal="right"/>
    </xf>
    <xf numFmtId="166" fontId="22" fillId="4" borderId="15" xfId="23" applyNumberFormat="1" applyFont="1" applyFill="1" applyBorder="1" applyAlignment="1">
      <alignment horizontal="left"/>
    </xf>
    <xf numFmtId="1" fontId="25" fillId="0" borderId="14" xfId="22" applyNumberFormat="1" applyFont="1" applyBorder="1" applyAlignment="1">
      <alignment horizontal="left" vertical="center"/>
    </xf>
    <xf numFmtId="165" fontId="22" fillId="4" borderId="21" xfId="21" applyNumberFormat="1" applyFont="1" applyFill="1" applyBorder="1" applyAlignment="1">
      <alignment horizontal="right"/>
    </xf>
    <xf numFmtId="165" fontId="25" fillId="4" borderId="24" xfId="21" applyNumberFormat="1" applyFont="1" applyFill="1" applyBorder="1" applyAlignment="1">
      <alignment horizontal="right"/>
    </xf>
    <xf numFmtId="165" fontId="25" fillId="0" borderId="24" xfId="21" applyNumberFormat="1" applyFont="1" applyFill="1" applyBorder="1" applyAlignment="1">
      <alignment horizontal="right"/>
    </xf>
    <xf numFmtId="169" fontId="25" fillId="10" borderId="24" xfId="23" applyNumberFormat="1" applyFont="1" applyFill="1" applyBorder="1" applyAlignment="1">
      <alignment horizontal="right"/>
    </xf>
    <xf numFmtId="1" fontId="25" fillId="0" borderId="48" xfId="22" applyNumberFormat="1" applyFont="1" applyBorder="1" applyAlignment="1">
      <alignment horizontal="left" vertical="center"/>
    </xf>
    <xf numFmtId="3" fontId="25" fillId="4" borderId="24" xfId="21" applyNumberFormat="1" applyFont="1" applyFill="1" applyBorder="1" applyAlignment="1">
      <alignment horizontal="right"/>
    </xf>
    <xf numFmtId="3" fontId="25" fillId="4" borderId="23" xfId="23" applyNumberFormat="1" applyFont="1" applyFill="1" applyBorder="1" applyAlignment="1">
      <alignment horizontal="right" vertical="center"/>
    </xf>
    <xf numFmtId="164" fontId="25" fillId="4" borderId="23" xfId="23" applyNumberFormat="1" applyFont="1" applyFill="1" applyBorder="1" applyAlignment="1">
      <alignment horizontal="right"/>
    </xf>
    <xf numFmtId="169" fontId="22" fillId="9" borderId="10" xfId="23" applyNumberFormat="1" applyFont="1" applyFill="1" applyBorder="1" applyAlignment="1">
      <alignment horizontal="right"/>
    </xf>
    <xf numFmtId="169" fontId="25" fillId="9" borderId="24" xfId="23" applyNumberFormat="1" applyFont="1" applyFill="1" applyBorder="1" applyAlignment="1">
      <alignment horizontal="right"/>
    </xf>
    <xf numFmtId="164" fontId="18" fillId="13" borderId="0" xfId="0" applyNumberFormat="1" applyFont="1" applyFill="1"/>
    <xf numFmtId="0" fontId="33" fillId="13" borderId="22" xfId="0" applyFont="1" applyFill="1" applyBorder="1" applyAlignment="1">
      <alignment horizontal="justify" vertical="center"/>
    </xf>
    <xf numFmtId="0" fontId="25" fillId="6" borderId="23" xfId="22" applyNumberFormat="1" applyFont="1" applyFill="1" applyBorder="1" applyAlignment="1">
      <alignment horizontal="left" vertical="center"/>
    </xf>
    <xf numFmtId="0" fontId="34" fillId="0" borderId="0" xfId="0" applyFont="1"/>
    <xf numFmtId="0" fontId="25" fillId="0" borderId="0" xfId="2" applyFont="1" applyFill="1"/>
    <xf numFmtId="0" fontId="22" fillId="0" borderId="0" xfId="2" applyFont="1" applyFill="1"/>
    <xf numFmtId="0" fontId="22" fillId="0" borderId="0" xfId="2" applyNumberFormat="1" applyFont="1" applyFill="1" applyAlignment="1">
      <alignment horizontal="left"/>
    </xf>
    <xf numFmtId="9" fontId="25" fillId="10" borderId="9" xfId="21" applyFont="1" applyFill="1" applyBorder="1" applyAlignment="1">
      <alignment horizontal="right"/>
    </xf>
    <xf numFmtId="0" fontId="25" fillId="13" borderId="13" xfId="22" applyNumberFormat="1" applyFont="1" applyFill="1" applyBorder="1" applyAlignment="1">
      <alignment horizontal="left" vertical="center"/>
    </xf>
    <xf numFmtId="0" fontId="25" fillId="13" borderId="13" xfId="22" applyNumberFormat="1" applyFont="1" applyFill="1" applyBorder="1">
      <alignment horizontal="right" vertical="center"/>
    </xf>
    <xf numFmtId="0" fontId="22" fillId="0" borderId="13" xfId="22" applyNumberFormat="1" applyFont="1" applyBorder="1" applyAlignment="1">
      <alignment horizontal="left" vertical="center"/>
    </xf>
    <xf numFmtId="0" fontId="25" fillId="0" borderId="27" xfId="22" applyNumberFormat="1" applyFont="1" applyBorder="1">
      <alignment horizontal="right" vertical="center"/>
    </xf>
    <xf numFmtId="3" fontId="25" fillId="8" borderId="20" xfId="22" applyNumberFormat="1" applyFont="1" applyFill="1" applyBorder="1">
      <alignment horizontal="right" vertical="center"/>
    </xf>
    <xf numFmtId="3" fontId="22" fillId="4" borderId="8" xfId="23" applyNumberFormat="1" applyFont="1" applyFill="1" applyAlignment="1">
      <alignment horizontal="right"/>
    </xf>
    <xf numFmtId="0" fontId="25" fillId="13" borderId="0" xfId="22" applyNumberFormat="1" applyFont="1" applyFill="1" applyBorder="1">
      <alignment horizontal="right" vertical="center"/>
    </xf>
    <xf numFmtId="164" fontId="22" fillId="0" borderId="17" xfId="23" applyNumberFormat="1" applyFont="1" applyFill="1" applyBorder="1" applyAlignment="1">
      <alignment horizontal="left"/>
    </xf>
    <xf numFmtId="3" fontId="22" fillId="0" borderId="17" xfId="23" applyNumberFormat="1" applyFont="1" applyFill="1" applyBorder="1" applyAlignment="1">
      <alignment horizontal="right"/>
    </xf>
    <xf numFmtId="0" fontId="38" fillId="0" borderId="0" xfId="0" applyFont="1" applyAlignment="1">
      <alignment vertical="center"/>
    </xf>
    <xf numFmtId="10" fontId="0" fillId="13" borderId="0" xfId="0" applyNumberFormat="1" applyFill="1"/>
    <xf numFmtId="0" fontId="22" fillId="0" borderId="13" xfId="22" applyNumberFormat="1" applyFont="1" applyBorder="1">
      <alignment horizontal="right" vertical="center"/>
    </xf>
    <xf numFmtId="164" fontId="22" fillId="11" borderId="9" xfId="23" applyNumberFormat="1" applyFont="1" applyFill="1" applyBorder="1" applyAlignment="1">
      <alignment horizontal="right"/>
    </xf>
    <xf numFmtId="170" fontId="25" fillId="0" borderId="13" xfId="21" applyNumberFormat="1" applyFont="1" applyBorder="1" applyAlignment="1">
      <alignment horizontal="right" vertical="center"/>
    </xf>
    <xf numFmtId="9" fontId="22" fillId="0" borderId="13" xfId="21" applyFont="1" applyBorder="1" applyAlignment="1">
      <alignment horizontal="right" vertical="center"/>
    </xf>
    <xf numFmtId="9" fontId="22" fillId="12" borderId="13" xfId="21" applyFont="1" applyFill="1" applyBorder="1" applyAlignment="1">
      <alignment horizontal="right" vertical="center"/>
    </xf>
    <xf numFmtId="1" fontId="25" fillId="11" borderId="9" xfId="21" applyNumberFormat="1" applyFont="1" applyFill="1" applyBorder="1" applyAlignment="1">
      <alignment horizontal="right"/>
    </xf>
    <xf numFmtId="9" fontId="25" fillId="12" borderId="13" xfId="21" applyFont="1" applyFill="1" applyBorder="1" applyAlignment="1">
      <alignment horizontal="right" vertical="center"/>
    </xf>
    <xf numFmtId="164" fontId="22" fillId="4" borderId="9" xfId="23" applyNumberFormat="1" applyFont="1" applyFill="1" applyBorder="1" applyAlignment="1"/>
    <xf numFmtId="1" fontId="22" fillId="0" borderId="9" xfId="21" applyNumberFormat="1" applyFont="1" applyFill="1" applyBorder="1" applyAlignment="1"/>
    <xf numFmtId="164" fontId="25" fillId="11" borderId="9" xfId="23" applyNumberFormat="1" applyFont="1" applyFill="1" applyBorder="1" applyAlignment="1">
      <alignment horizontal="right"/>
    </xf>
    <xf numFmtId="10" fontId="25" fillId="12" borderId="13" xfId="21" applyNumberFormat="1" applyFont="1" applyFill="1" applyBorder="1" applyAlignment="1">
      <alignment horizontal="right" vertical="center"/>
    </xf>
    <xf numFmtId="10" fontId="22" fillId="4" borderId="9" xfId="21" applyNumberFormat="1" applyFont="1" applyFill="1" applyBorder="1" applyAlignment="1"/>
    <xf numFmtId="10" fontId="22" fillId="4" borderId="9" xfId="21" applyNumberFormat="1" applyFont="1" applyFill="1" applyBorder="1" applyAlignment="1">
      <alignment horizontal="right"/>
    </xf>
    <xf numFmtId="0" fontId="25" fillId="12" borderId="13" xfId="22" applyNumberFormat="1" applyFont="1" applyFill="1" applyBorder="1">
      <alignment horizontal="right" vertical="center"/>
    </xf>
    <xf numFmtId="164" fontId="22" fillId="4" borderId="10" xfId="23" applyNumberFormat="1" applyFont="1" applyFill="1" applyBorder="1" applyAlignment="1"/>
    <xf numFmtId="10" fontId="22" fillId="4" borderId="10" xfId="21" applyNumberFormat="1" applyFont="1" applyFill="1" applyBorder="1" applyAlignment="1">
      <alignment horizontal="right"/>
    </xf>
    <xf numFmtId="10" fontId="25" fillId="0" borderId="24" xfId="21" applyNumberFormat="1" applyFont="1" applyBorder="1" applyAlignment="1">
      <alignment horizontal="right" vertical="center"/>
    </xf>
    <xf numFmtId="164" fontId="22" fillId="11" borderId="10" xfId="23" applyNumberFormat="1" applyFont="1" applyFill="1" applyBorder="1" applyAlignment="1">
      <alignment horizontal="right"/>
    </xf>
    <xf numFmtId="164" fontId="22" fillId="4" borderId="8" xfId="23" applyNumberFormat="1" applyFont="1" applyFill="1" applyAlignment="1">
      <alignment horizontal="right"/>
    </xf>
    <xf numFmtId="0" fontId="25" fillId="0" borderId="23" xfId="22" applyNumberFormat="1" applyFont="1" applyBorder="1">
      <alignment horizontal="right" vertical="center"/>
    </xf>
    <xf numFmtId="9" fontId="22" fillId="4" borderId="9" xfId="21" applyFont="1" applyFill="1" applyBorder="1" applyAlignment="1">
      <alignment horizontal="left"/>
    </xf>
    <xf numFmtId="10" fontId="25" fillId="0" borderId="23" xfId="22" applyNumberFormat="1" applyFont="1" applyBorder="1">
      <alignment horizontal="right" vertical="center"/>
    </xf>
    <xf numFmtId="169" fontId="25" fillId="0" borderId="31" xfId="23" applyNumberFormat="1" applyFont="1" applyFill="1" applyBorder="1" applyAlignment="1">
      <alignment horizontal="right"/>
    </xf>
    <xf numFmtId="169" fontId="22" fillId="0" borderId="31" xfId="23" applyNumberFormat="1" applyFont="1" applyFill="1" applyBorder="1" applyAlignment="1">
      <alignment horizontal="right"/>
    </xf>
    <xf numFmtId="169" fontId="22" fillId="4" borderId="9" xfId="23" applyNumberFormat="1" applyFont="1" applyFill="1" applyBorder="1" applyAlignment="1">
      <alignment horizontal="left"/>
    </xf>
    <xf numFmtId="169" fontId="22" fillId="4" borderId="10" xfId="23" applyNumberFormat="1" applyFont="1" applyFill="1" applyBorder="1" applyAlignment="1">
      <alignment horizontal="left"/>
    </xf>
    <xf numFmtId="9" fontId="22" fillId="12" borderId="26" xfId="21" applyFont="1" applyFill="1" applyBorder="1" applyAlignment="1">
      <alignment horizontal="right" vertical="center"/>
    </xf>
    <xf numFmtId="10" fontId="25" fillId="0" borderId="31" xfId="22" applyNumberFormat="1" applyFont="1" applyBorder="1">
      <alignment horizontal="right" vertical="center"/>
    </xf>
    <xf numFmtId="3" fontId="22" fillId="13" borderId="28" xfId="22" applyNumberFormat="1" applyFont="1" applyFill="1" applyBorder="1">
      <alignment horizontal="right" vertical="center"/>
    </xf>
    <xf numFmtId="3" fontId="22" fillId="0" borderId="28" xfId="22" applyNumberFormat="1" applyFont="1" applyBorder="1">
      <alignment horizontal="right" vertical="center"/>
    </xf>
    <xf numFmtId="3" fontId="22" fillId="12" borderId="28" xfId="22" applyNumberFormat="1" applyFont="1" applyFill="1" applyBorder="1">
      <alignment horizontal="right" vertical="center"/>
    </xf>
    <xf numFmtId="165" fontId="22" fillId="12" borderId="29" xfId="21" applyNumberFormat="1" applyFont="1" applyFill="1" applyBorder="1" applyAlignment="1">
      <alignment horizontal="right" vertical="center"/>
    </xf>
    <xf numFmtId="0" fontId="25" fillId="13" borderId="26" xfId="22" applyNumberFormat="1" applyFont="1" applyFill="1" applyBorder="1">
      <alignment horizontal="right" vertical="center"/>
    </xf>
    <xf numFmtId="3" fontId="25" fillId="16" borderId="9" xfId="23" applyNumberFormat="1" applyFont="1" applyFill="1" applyBorder="1" applyAlignment="1">
      <alignment horizontal="right"/>
    </xf>
    <xf numFmtId="3" fontId="25" fillId="17" borderId="19" xfId="22" applyNumberFormat="1" applyFont="1" applyFill="1" applyBorder="1">
      <alignment horizontal="right" vertical="center"/>
    </xf>
    <xf numFmtId="3" fontId="25" fillId="17" borderId="9" xfId="23" applyNumberFormat="1" applyFont="1" applyFill="1" applyBorder="1" applyAlignment="1">
      <alignment horizontal="right"/>
    </xf>
    <xf numFmtId="3" fontId="25" fillId="6" borderId="23" xfId="22" applyNumberFormat="1" applyFont="1" applyFill="1" applyBorder="1">
      <alignment horizontal="right" vertical="center"/>
    </xf>
    <xf numFmtId="0" fontId="25" fillId="0" borderId="25" xfId="22" applyNumberFormat="1" applyFont="1" applyBorder="1">
      <alignment horizontal="right" vertical="center"/>
    </xf>
    <xf numFmtId="0" fontId="25" fillId="18" borderId="19" xfId="22" applyNumberFormat="1" applyFont="1" applyFill="1" applyBorder="1">
      <alignment horizontal="right" vertical="center"/>
    </xf>
    <xf numFmtId="10" fontId="22" fillId="0" borderId="8" xfId="21" applyNumberFormat="1" applyFont="1" applyFill="1" applyBorder="1" applyAlignment="1">
      <alignment horizontal="right"/>
    </xf>
    <xf numFmtId="10" fontId="25" fillId="8" borderId="24" xfId="21" applyNumberFormat="1" applyFont="1" applyFill="1" applyBorder="1" applyAlignment="1">
      <alignment horizontal="right" vertical="center"/>
    </xf>
    <xf numFmtId="10" fontId="25" fillId="9" borderId="9" xfId="21" applyNumberFormat="1" applyFont="1" applyFill="1" applyBorder="1" applyAlignment="1">
      <alignment horizontal="right"/>
    </xf>
    <xf numFmtId="10" fontId="25" fillId="8" borderId="31" xfId="21" applyNumberFormat="1" applyFont="1" applyFill="1" applyBorder="1" applyAlignment="1">
      <alignment horizontal="right" vertical="center"/>
    </xf>
    <xf numFmtId="1" fontId="25" fillId="13" borderId="0" xfId="22" applyNumberFormat="1" applyFont="1" applyFill="1" applyBorder="1" applyAlignment="1">
      <alignment horizontal="left" vertical="center"/>
    </xf>
    <xf numFmtId="165" fontId="33" fillId="13" borderId="22" xfId="21" applyNumberFormat="1" applyFont="1" applyFill="1" applyBorder="1" applyAlignment="1">
      <alignment horizontal="right" vertical="center"/>
    </xf>
    <xf numFmtId="3" fontId="25" fillId="0" borderId="24" xfId="22" applyNumberFormat="1" applyFont="1" applyBorder="1">
      <alignment horizontal="right" vertical="center"/>
    </xf>
    <xf numFmtId="164" fontId="22" fillId="9" borderId="9" xfId="23" applyNumberFormat="1" applyFont="1" applyFill="1" applyBorder="1" applyAlignment="1">
      <alignment horizontal="right"/>
    </xf>
    <xf numFmtId="165" fontId="33" fillId="8" borderId="22" xfId="21" applyNumberFormat="1" applyFont="1" applyFill="1" applyBorder="1" applyAlignment="1">
      <alignment horizontal="right" vertical="center"/>
    </xf>
    <xf numFmtId="0" fontId="25" fillId="8" borderId="23" xfId="22" applyNumberFormat="1" applyFont="1" applyFill="1" applyBorder="1" applyAlignment="1">
      <alignment horizontal="left" vertical="center"/>
    </xf>
    <xf numFmtId="1" fontId="25" fillId="0" borderId="13" xfId="21" applyNumberFormat="1" applyFont="1" applyBorder="1" applyAlignment="1">
      <alignment horizontal="right" vertical="center"/>
    </xf>
    <xf numFmtId="164" fontId="25" fillId="11" borderId="10" xfId="23" applyNumberFormat="1" applyFont="1" applyFill="1" applyBorder="1" applyAlignment="1">
      <alignment horizontal="right"/>
    </xf>
    <xf numFmtId="164" fontId="25" fillId="4" borderId="46" xfId="23" applyNumberFormat="1" applyFont="1" applyFill="1" applyBorder="1" applyAlignment="1">
      <alignment horizontal="left"/>
    </xf>
    <xf numFmtId="164" fontId="25" fillId="4" borderId="49" xfId="23" applyNumberFormat="1" applyFont="1" applyFill="1" applyBorder="1" applyAlignment="1">
      <alignment horizontal="right"/>
    </xf>
    <xf numFmtId="164" fontId="22" fillId="4" borderId="39" xfId="23" applyNumberFormat="1" applyFont="1" applyFill="1" applyBorder="1" applyAlignment="1">
      <alignment horizontal="right"/>
    </xf>
    <xf numFmtId="164" fontId="25" fillId="11" borderId="49" xfId="23" applyNumberFormat="1" applyFont="1" applyFill="1" applyBorder="1" applyAlignment="1">
      <alignment horizontal="right"/>
    </xf>
    <xf numFmtId="164" fontId="25" fillId="4" borderId="16" xfId="23" applyNumberFormat="1" applyFont="1" applyFill="1" applyBorder="1" applyAlignment="1">
      <alignment horizontal="right"/>
    </xf>
    <xf numFmtId="164" fontId="25" fillId="4" borderId="14" xfId="23" applyNumberFormat="1" applyFont="1" applyFill="1" applyBorder="1" applyAlignment="1">
      <alignment horizontal="right"/>
    </xf>
    <xf numFmtId="1" fontId="25" fillId="11" borderId="16" xfId="21" applyNumberFormat="1" applyFont="1" applyFill="1" applyBorder="1" applyAlignment="1">
      <alignment horizontal="right"/>
    </xf>
    <xf numFmtId="164" fontId="25" fillId="11" borderId="16" xfId="23" applyNumberFormat="1" applyFont="1" applyFill="1" applyBorder="1" applyAlignment="1">
      <alignment horizontal="right"/>
    </xf>
    <xf numFmtId="164" fontId="22" fillId="4" borderId="16" xfId="23" applyNumberFormat="1" applyFont="1" applyFill="1" applyBorder="1" applyAlignment="1"/>
    <xf numFmtId="1" fontId="25" fillId="0" borderId="14" xfId="23" applyNumberFormat="1" applyFont="1" applyFill="1" applyBorder="1" applyAlignment="1">
      <alignment horizontal="right"/>
    </xf>
    <xf numFmtId="1" fontId="22" fillId="0" borderId="16" xfId="21" applyNumberFormat="1" applyFont="1" applyFill="1" applyBorder="1" applyAlignment="1"/>
    <xf numFmtId="164" fontId="25" fillId="11" borderId="14" xfId="23" applyNumberFormat="1" applyFont="1" applyFill="1" applyBorder="1" applyAlignment="1">
      <alignment horizontal="right"/>
    </xf>
    <xf numFmtId="164" fontId="22" fillId="4" borderId="15" xfId="23" applyNumberFormat="1" applyFont="1" applyFill="1" applyBorder="1" applyAlignment="1"/>
    <xf numFmtId="0" fontId="40" fillId="13" borderId="0" xfId="0" applyFont="1" applyFill="1"/>
    <xf numFmtId="9" fontId="25" fillId="0" borderId="24" xfId="21" applyFont="1" applyFill="1" applyBorder="1" applyAlignment="1">
      <alignment horizontal="right" vertical="center"/>
    </xf>
    <xf numFmtId="164" fontId="25" fillId="11" borderId="9" xfId="23" applyNumberFormat="1" applyFont="1" applyFill="1" applyBorder="1" applyAlignment="1"/>
    <xf numFmtId="164" fontId="25" fillId="11" borderId="16" xfId="23" applyNumberFormat="1" applyFont="1" applyFill="1" applyBorder="1" applyAlignment="1"/>
    <xf numFmtId="10" fontId="22" fillId="0" borderId="9" xfId="21" applyNumberFormat="1" applyFont="1" applyFill="1" applyBorder="1" applyAlignment="1"/>
    <xf numFmtId="10" fontId="22" fillId="0" borderId="16" xfId="21" applyNumberFormat="1" applyFont="1" applyFill="1" applyBorder="1" applyAlignment="1"/>
    <xf numFmtId="10" fontId="25" fillId="0" borderId="13" xfId="21" applyNumberFormat="1" applyFont="1" applyFill="1" applyBorder="1" applyAlignment="1">
      <alignment horizontal="right" vertical="center"/>
    </xf>
    <xf numFmtId="164" fontId="25" fillId="4" borderId="9" xfId="23" applyNumberFormat="1" applyFont="1" applyFill="1" applyBorder="1" applyAlignment="1"/>
    <xf numFmtId="164" fontId="25" fillId="9" borderId="16" xfId="23" applyNumberFormat="1" applyFont="1" applyFill="1" applyBorder="1" applyAlignment="1">
      <alignment horizontal="right"/>
    </xf>
    <xf numFmtId="164" fontId="22" fillId="9" borderId="10" xfId="23" applyNumberFormat="1" applyFont="1" applyFill="1" applyBorder="1" applyAlignment="1">
      <alignment horizontal="right"/>
    </xf>
    <xf numFmtId="164" fontId="25" fillId="9" borderId="24" xfId="23" applyNumberFormat="1" applyFont="1" applyFill="1" applyBorder="1" applyAlignment="1">
      <alignment horizontal="right"/>
    </xf>
    <xf numFmtId="10" fontId="25" fillId="8" borderId="13" xfId="21" applyNumberFormat="1" applyFont="1" applyFill="1" applyBorder="1" applyAlignment="1">
      <alignment horizontal="right" vertical="center"/>
    </xf>
    <xf numFmtId="3" fontId="25" fillId="0" borderId="13" xfId="22" applyNumberFormat="1" applyFont="1" applyBorder="1">
      <alignment horizontal="right" vertical="center"/>
    </xf>
    <xf numFmtId="164" fontId="25" fillId="0" borderId="24" xfId="22" applyNumberFormat="1" applyFont="1" applyBorder="1">
      <alignment horizontal="right" vertical="center"/>
    </xf>
    <xf numFmtId="164" fontId="25" fillId="10" borderId="10" xfId="23" applyNumberFormat="1" applyFont="1" applyFill="1" applyBorder="1" applyAlignment="1">
      <alignment horizontal="right"/>
    </xf>
    <xf numFmtId="3" fontId="22" fillId="4" borderId="10" xfId="23" applyNumberFormat="1" applyFont="1" applyFill="1" applyBorder="1" applyAlignment="1">
      <alignment horizontal="right"/>
    </xf>
    <xf numFmtId="164" fontId="25" fillId="0" borderId="50" xfId="23" applyNumberFormat="1" applyFont="1" applyFill="1" applyBorder="1" applyAlignment="1">
      <alignment horizontal="left"/>
    </xf>
    <xf numFmtId="3" fontId="25" fillId="0" borderId="51" xfId="23" applyNumberFormat="1" applyFont="1" applyFill="1" applyBorder="1" applyAlignment="1">
      <alignment horizontal="right"/>
    </xf>
    <xf numFmtId="3" fontId="25" fillId="0" borderId="20" xfId="22" applyNumberFormat="1" applyFont="1" applyBorder="1">
      <alignment horizontal="right" vertical="center"/>
    </xf>
    <xf numFmtId="165" fontId="25" fillId="10" borderId="9" xfId="21" applyNumberFormat="1" applyFont="1" applyFill="1" applyBorder="1" applyAlignment="1">
      <alignment horizontal="right"/>
    </xf>
    <xf numFmtId="165" fontId="22" fillId="13" borderId="0" xfId="21" applyNumberFormat="1" applyFont="1" applyFill="1"/>
    <xf numFmtId="3" fontId="25" fillId="4" borderId="8" xfId="23" applyNumberFormat="1" applyFont="1" applyFill="1" applyAlignment="1">
      <alignment horizontal="right"/>
    </xf>
    <xf numFmtId="171" fontId="0" fillId="13" borderId="0" xfId="0" applyNumberFormat="1" applyFill="1"/>
    <xf numFmtId="164" fontId="25" fillId="11" borderId="23" xfId="23" applyNumberFormat="1" applyFont="1" applyFill="1" applyBorder="1" applyAlignment="1">
      <alignment horizontal="left"/>
    </xf>
    <xf numFmtId="0" fontId="41" fillId="0" borderId="0" xfId="0" applyFont="1" applyAlignment="1">
      <alignment wrapText="1"/>
    </xf>
    <xf numFmtId="0" fontId="41" fillId="0" borderId="0" xfId="0" applyFont="1" applyAlignment="1">
      <alignment horizontal="right" wrapText="1"/>
    </xf>
    <xf numFmtId="0" fontId="42" fillId="0" borderId="0" xfId="0" applyFont="1" applyAlignment="1">
      <alignment wrapText="1"/>
    </xf>
    <xf numFmtId="1" fontId="22" fillId="0" borderId="0" xfId="0" applyNumberFormat="1" applyFont="1"/>
    <xf numFmtId="3" fontId="41" fillId="0" borderId="0" xfId="0" applyNumberFormat="1" applyFont="1" applyAlignment="1">
      <alignment horizontal="right" wrapText="1"/>
    </xf>
    <xf numFmtId="1" fontId="22" fillId="0" borderId="16" xfId="22" applyNumberFormat="1" applyFont="1" applyBorder="1">
      <alignment horizontal="right" vertical="center"/>
    </xf>
    <xf numFmtId="1" fontId="25" fillId="6" borderId="16" xfId="22" applyNumberFormat="1" applyFont="1" applyFill="1" applyBorder="1">
      <alignment horizontal="right" vertical="center"/>
    </xf>
    <xf numFmtId="164" fontId="22" fillId="4" borderId="17" xfId="23" applyNumberFormat="1" applyFont="1" applyFill="1" applyBorder="1" applyAlignment="1">
      <alignment horizontal="right"/>
    </xf>
    <xf numFmtId="2" fontId="22" fillId="4" borderId="0" xfId="21" applyNumberFormat="1" applyFont="1" applyFill="1" applyBorder="1" applyAlignment="1">
      <alignment horizontal="right"/>
    </xf>
    <xf numFmtId="164" fontId="25" fillId="0" borderId="0" xfId="22" applyNumberFormat="1" applyFont="1" applyBorder="1">
      <alignment horizontal="right" vertical="center"/>
    </xf>
    <xf numFmtId="1" fontId="22" fillId="4" borderId="9" xfId="21" applyNumberFormat="1" applyFont="1" applyFill="1" applyBorder="1" applyAlignment="1">
      <alignment horizontal="right"/>
    </xf>
    <xf numFmtId="0" fontId="30" fillId="13" borderId="0" xfId="2" applyFont="1" applyFill="1" applyAlignment="1"/>
    <xf numFmtId="0" fontId="31" fillId="13" borderId="0" xfId="2" applyFont="1" applyFill="1" applyAlignment="1">
      <alignment horizontal="left"/>
    </xf>
    <xf numFmtId="0" fontId="18" fillId="0" borderId="0" xfId="0" applyFont="1" applyAlignment="1">
      <alignment vertical="center" wrapText="1"/>
    </xf>
    <xf numFmtId="0" fontId="18" fillId="0" borderId="0" xfId="0" applyFont="1" applyAlignment="1">
      <alignment horizontal="justify" vertical="center" wrapText="1"/>
    </xf>
    <xf numFmtId="0" fontId="18" fillId="0" borderId="0" xfId="0" applyFont="1" applyAlignment="1">
      <alignment wrapText="1"/>
    </xf>
    <xf numFmtId="0" fontId="25" fillId="0" borderId="0" xfId="2" applyFont="1" applyAlignment="1">
      <alignment horizontal="left" vertical="center"/>
    </xf>
    <xf numFmtId="3" fontId="25" fillId="0" borderId="0" xfId="22" applyNumberFormat="1" applyFont="1" applyBorder="1">
      <alignment horizontal="right" vertical="center"/>
    </xf>
    <xf numFmtId="3" fontId="25" fillId="11" borderId="23" xfId="23" applyNumberFormat="1" applyFont="1" applyFill="1" applyBorder="1" applyAlignment="1">
      <alignment horizontal="right"/>
    </xf>
    <xf numFmtId="0" fontId="25" fillId="0" borderId="13" xfId="22" applyNumberFormat="1" applyFont="1" applyBorder="1" applyAlignment="1">
      <alignment horizontal="center" vertical="center"/>
    </xf>
    <xf numFmtId="0" fontId="18" fillId="0" borderId="35" xfId="0" applyFont="1" applyBorder="1" applyAlignment="1">
      <alignment vertical="top" wrapText="1"/>
    </xf>
    <xf numFmtId="0" fontId="18" fillId="0" borderId="0" xfId="0" applyFont="1" applyAlignment="1">
      <alignment vertical="top" wrapText="1"/>
    </xf>
    <xf numFmtId="0" fontId="18" fillId="0" borderId="0" xfId="0" applyFont="1" applyAlignment="1">
      <alignment horizontal="justify" vertical="top" wrapText="1"/>
    </xf>
    <xf numFmtId="0" fontId="18" fillId="0" borderId="0" xfId="0" applyFont="1" applyAlignment="1">
      <alignment vertical="top"/>
    </xf>
    <xf numFmtId="0" fontId="18" fillId="13" borderId="0" xfId="0" applyFont="1" applyFill="1" applyAlignment="1">
      <alignment vertical="top"/>
    </xf>
    <xf numFmtId="164" fontId="22" fillId="4" borderId="10" xfId="23" applyNumberFormat="1" applyFont="1" applyFill="1" applyBorder="1" applyAlignment="1">
      <alignment horizontal="left" vertical="top"/>
    </xf>
    <xf numFmtId="164" fontId="22" fillId="4" borderId="0" xfId="23" applyNumberFormat="1" applyFont="1" applyFill="1" applyBorder="1" applyAlignment="1">
      <alignment horizontal="left" vertical="top"/>
    </xf>
    <xf numFmtId="0" fontId="18" fillId="0" borderId="21" xfId="0" applyFont="1" applyBorder="1" applyAlignment="1">
      <alignment vertical="top" wrapText="1"/>
    </xf>
    <xf numFmtId="0" fontId="18" fillId="0" borderId="21" xfId="0" applyFont="1" applyBorder="1" applyAlignment="1">
      <alignment horizontal="justify" vertical="top" wrapText="1"/>
    </xf>
    <xf numFmtId="0" fontId="43" fillId="0" borderId="0" xfId="0" applyFont="1"/>
    <xf numFmtId="0" fontId="44" fillId="0" borderId="0" xfId="0" applyFont="1"/>
    <xf numFmtId="3" fontId="25" fillId="13" borderId="24" xfId="22" applyNumberFormat="1" applyFont="1" applyFill="1" applyBorder="1">
      <alignment horizontal="right" vertical="center"/>
    </xf>
    <xf numFmtId="3" fontId="25" fillId="6" borderId="24" xfId="22" applyNumberFormat="1" applyFont="1" applyFill="1" applyBorder="1">
      <alignment horizontal="right" vertical="center"/>
    </xf>
    <xf numFmtId="0" fontId="35" fillId="5" borderId="0" xfId="2" applyFont="1" applyFill="1" applyAlignment="1">
      <alignment vertical="center"/>
    </xf>
    <xf numFmtId="0" fontId="25" fillId="0" borderId="30" xfId="22" applyNumberFormat="1" applyFont="1" applyBorder="1" applyAlignment="1">
      <alignment horizontal="center" vertical="center"/>
    </xf>
    <xf numFmtId="164" fontId="22" fillId="0" borderId="10" xfId="23" applyNumberFormat="1" applyFont="1" applyFill="1" applyBorder="1" applyAlignment="1">
      <alignment horizontal="right"/>
    </xf>
    <xf numFmtId="3" fontId="25" fillId="16" borderId="0" xfId="23" applyNumberFormat="1" applyFont="1" applyFill="1" applyBorder="1" applyAlignment="1">
      <alignment horizontal="right"/>
    </xf>
    <xf numFmtId="164" fontId="22" fillId="16" borderId="0" xfId="23" applyNumberFormat="1" applyFont="1" applyFill="1" applyBorder="1" applyAlignment="1">
      <alignment horizontal="right"/>
    </xf>
    <xf numFmtId="164" fontId="22" fillId="10" borderId="0" xfId="23" applyNumberFormat="1" applyFont="1" applyFill="1" applyBorder="1" applyAlignment="1">
      <alignment horizontal="right"/>
    </xf>
    <xf numFmtId="164" fontId="25" fillId="10" borderId="0" xfId="23" applyNumberFormat="1" applyFont="1" applyFill="1" applyBorder="1" applyAlignment="1">
      <alignment horizontal="right"/>
    </xf>
    <xf numFmtId="164" fontId="25" fillId="0" borderId="9" xfId="23" applyNumberFormat="1" applyFont="1" applyFill="1" applyBorder="1" applyAlignment="1">
      <alignment horizontal="right"/>
    </xf>
    <xf numFmtId="164" fontId="25" fillId="0" borderId="10" xfId="23" applyNumberFormat="1" applyFont="1" applyFill="1" applyBorder="1" applyAlignment="1">
      <alignment horizontal="right"/>
    </xf>
    <xf numFmtId="165" fontId="22" fillId="10" borderId="21" xfId="21" applyNumberFormat="1" applyFont="1" applyFill="1" applyBorder="1" applyAlignment="1">
      <alignment horizontal="right"/>
    </xf>
    <xf numFmtId="169" fontId="25" fillId="0" borderId="24" xfId="23" applyNumberFormat="1" applyFont="1" applyFill="1" applyBorder="1" applyAlignment="1">
      <alignment horizontal="right"/>
    </xf>
    <xf numFmtId="164" fontId="25" fillId="0" borderId="49" xfId="23" applyNumberFormat="1" applyFont="1" applyFill="1" applyBorder="1" applyAlignment="1">
      <alignment horizontal="right"/>
    </xf>
    <xf numFmtId="164" fontId="25" fillId="0" borderId="39" xfId="23" applyNumberFormat="1" applyFont="1" applyFill="1" applyBorder="1" applyAlignment="1">
      <alignment horizontal="right"/>
    </xf>
    <xf numFmtId="164" fontId="25" fillId="0" borderId="24" xfId="23" applyNumberFormat="1" applyFont="1" applyFill="1" applyBorder="1" applyAlignment="1">
      <alignment horizontal="right"/>
    </xf>
    <xf numFmtId="164" fontId="25" fillId="12" borderId="9" xfId="23" applyNumberFormat="1" applyFont="1" applyFill="1" applyBorder="1" applyAlignment="1">
      <alignment horizontal="right"/>
    </xf>
    <xf numFmtId="164" fontId="25" fillId="12" borderId="10" xfId="23" applyNumberFormat="1" applyFont="1" applyFill="1" applyBorder="1" applyAlignment="1">
      <alignment horizontal="right"/>
    </xf>
    <xf numFmtId="164" fontId="25" fillId="12" borderId="24" xfId="23" applyNumberFormat="1" applyFont="1" applyFill="1" applyBorder="1" applyAlignment="1">
      <alignment horizontal="right"/>
    </xf>
    <xf numFmtId="0" fontId="25" fillId="0" borderId="48" xfId="22" applyNumberFormat="1" applyFont="1" applyBorder="1">
      <alignment horizontal="right" vertical="center"/>
    </xf>
    <xf numFmtId="166" fontId="22" fillId="12" borderId="0" xfId="22" applyNumberFormat="1" applyFont="1" applyFill="1" applyBorder="1">
      <alignment horizontal="right" vertical="center"/>
    </xf>
    <xf numFmtId="0" fontId="22" fillId="12" borderId="0" xfId="21" applyNumberFormat="1" applyFont="1" applyFill="1" applyBorder="1" applyAlignment="1">
      <alignment horizontal="right" vertical="center"/>
    </xf>
    <xf numFmtId="166" fontId="22" fillId="0" borderId="52" xfId="22" applyNumberFormat="1" applyFont="1" applyBorder="1">
      <alignment horizontal="right" vertical="center"/>
    </xf>
    <xf numFmtId="166" fontId="22" fillId="0" borderId="36" xfId="22" applyNumberFormat="1" applyFont="1" applyBorder="1">
      <alignment horizontal="right" vertical="center"/>
    </xf>
    <xf numFmtId="166" fontId="22" fillId="12" borderId="52" xfId="22" applyNumberFormat="1" applyFont="1" applyFill="1" applyBorder="1">
      <alignment horizontal="right" vertical="center"/>
    </xf>
    <xf numFmtId="166" fontId="22" fillId="0" borderId="0" xfId="22" applyNumberFormat="1" applyFont="1" applyBorder="1">
      <alignment horizontal="right" vertical="center"/>
    </xf>
    <xf numFmtId="0" fontId="22" fillId="0" borderId="37" xfId="22" applyNumberFormat="1" applyFont="1" applyBorder="1" applyAlignment="1">
      <alignment horizontal="left" vertical="center"/>
    </xf>
    <xf numFmtId="0" fontId="22" fillId="0" borderId="30" xfId="22" applyNumberFormat="1" applyFont="1" applyBorder="1" applyAlignment="1">
      <alignment horizontal="left" vertical="center"/>
    </xf>
    <xf numFmtId="0" fontId="25" fillId="0" borderId="53" xfId="22" applyNumberFormat="1" applyFont="1" applyBorder="1" applyAlignment="1">
      <alignment horizontal="left" vertical="center"/>
    </xf>
    <xf numFmtId="0" fontId="25" fillId="0" borderId="53" xfId="22" applyNumberFormat="1" applyFont="1" applyBorder="1">
      <alignment horizontal="right" vertical="center"/>
    </xf>
    <xf numFmtId="0" fontId="22" fillId="0" borderId="0" xfId="21" applyNumberFormat="1" applyFont="1" applyFill="1" applyBorder="1" applyAlignment="1">
      <alignment horizontal="right" vertical="center"/>
    </xf>
    <xf numFmtId="9" fontId="22" fillId="0" borderId="26" xfId="21" applyFont="1" applyFill="1" applyBorder="1" applyAlignment="1">
      <alignment horizontal="right" vertical="center"/>
    </xf>
    <xf numFmtId="0" fontId="25" fillId="12" borderId="53" xfId="22" applyNumberFormat="1" applyFont="1" applyFill="1" applyBorder="1">
      <alignment horizontal="right" vertical="center"/>
    </xf>
    <xf numFmtId="167" fontId="22" fillId="0" borderId="9" xfId="23" applyNumberFormat="1" applyFont="1" applyFill="1" applyBorder="1" applyAlignment="1">
      <alignment horizontal="right"/>
    </xf>
    <xf numFmtId="169" fontId="25" fillId="0" borderId="36" xfId="22" applyNumberFormat="1" applyFont="1" applyBorder="1">
      <alignment horizontal="right" vertical="center"/>
    </xf>
    <xf numFmtId="169" fontId="25" fillId="12" borderId="36" xfId="22" applyNumberFormat="1" applyFont="1" applyFill="1" applyBorder="1">
      <alignment horizontal="right" vertical="center"/>
    </xf>
    <xf numFmtId="0" fontId="22" fillId="0" borderId="25" xfId="22" applyNumberFormat="1" applyFont="1" applyBorder="1" applyAlignment="1">
      <alignment horizontal="left" vertical="center"/>
    </xf>
    <xf numFmtId="165" fontId="22" fillId="12" borderId="26" xfId="21" applyNumberFormat="1" applyFont="1" applyFill="1" applyBorder="1" applyAlignment="1">
      <alignment horizontal="right" vertical="center"/>
    </xf>
    <xf numFmtId="0" fontId="22" fillId="0" borderId="47" xfId="22" applyNumberFormat="1" applyFont="1" applyBorder="1" applyAlignment="1">
      <alignment horizontal="left" vertical="center"/>
    </xf>
    <xf numFmtId="169" fontId="22" fillId="0" borderId="47" xfId="22" applyNumberFormat="1" applyFont="1" applyBorder="1">
      <alignment horizontal="right" vertical="center"/>
    </xf>
    <xf numFmtId="169" fontId="22" fillId="12" borderId="47" xfId="22" applyNumberFormat="1" applyFont="1" applyFill="1" applyBorder="1">
      <alignment horizontal="right" vertical="center"/>
    </xf>
    <xf numFmtId="169" fontId="25" fillId="0" borderId="52" xfId="22" applyNumberFormat="1" applyFont="1" applyBorder="1">
      <alignment horizontal="right" vertical="center"/>
    </xf>
    <xf numFmtId="166" fontId="25" fillId="0" borderId="52" xfId="22" applyNumberFormat="1" applyFont="1" applyBorder="1">
      <alignment horizontal="right" vertical="center"/>
    </xf>
    <xf numFmtId="166" fontId="25" fillId="0" borderId="36" xfId="22" applyNumberFormat="1" applyFont="1" applyBorder="1">
      <alignment horizontal="right" vertical="center"/>
    </xf>
    <xf numFmtId="166" fontId="25" fillId="12" borderId="36" xfId="22" applyNumberFormat="1" applyFont="1" applyFill="1" applyBorder="1">
      <alignment horizontal="right" vertical="center"/>
    </xf>
    <xf numFmtId="166" fontId="22" fillId="0" borderId="47" xfId="22" applyNumberFormat="1" applyFont="1" applyBorder="1">
      <alignment horizontal="right" vertical="center"/>
    </xf>
    <xf numFmtId="166" fontId="22" fillId="12" borderId="47" xfId="22" applyNumberFormat="1" applyFont="1" applyFill="1" applyBorder="1">
      <alignment horizontal="right" vertical="center"/>
    </xf>
    <xf numFmtId="10" fontId="25" fillId="10" borderId="9" xfId="21" applyNumberFormat="1" applyFont="1" applyFill="1" applyBorder="1" applyAlignment="1">
      <alignment horizontal="right"/>
    </xf>
    <xf numFmtId="167" fontId="25" fillId="10" borderId="9" xfId="23" applyNumberFormat="1" applyFont="1" applyFill="1" applyBorder="1" applyAlignment="1">
      <alignment horizontal="right"/>
    </xf>
    <xf numFmtId="165" fontId="25" fillId="10" borderId="18" xfId="21" applyNumberFormat="1" applyFont="1" applyFill="1" applyBorder="1" applyAlignment="1">
      <alignment horizontal="right"/>
    </xf>
    <xf numFmtId="167" fontId="22" fillId="9" borderId="9" xfId="23" applyNumberFormat="1" applyFont="1" applyFill="1" applyBorder="1" applyAlignment="1">
      <alignment horizontal="right"/>
    </xf>
    <xf numFmtId="167" fontId="22" fillId="4" borderId="9" xfId="23" applyNumberFormat="1" applyFont="1" applyFill="1" applyBorder="1" applyAlignment="1">
      <alignment horizontal="right"/>
    </xf>
    <xf numFmtId="167" fontId="22" fillId="4" borderId="15" xfId="23" applyNumberFormat="1" applyFont="1" applyFill="1" applyBorder="1" applyAlignment="1">
      <alignment horizontal="right"/>
    </xf>
    <xf numFmtId="167" fontId="22" fillId="0" borderId="15" xfId="23" applyNumberFormat="1" applyFont="1" applyFill="1" applyBorder="1" applyAlignment="1">
      <alignment horizontal="right"/>
    </xf>
    <xf numFmtId="167" fontId="22" fillId="9" borderId="15" xfId="23" applyNumberFormat="1" applyFont="1" applyFill="1" applyBorder="1" applyAlignment="1">
      <alignment horizontal="right"/>
    </xf>
    <xf numFmtId="167" fontId="25" fillId="4" borderId="13" xfId="23" applyNumberFormat="1" applyFont="1" applyFill="1" applyBorder="1" applyAlignment="1">
      <alignment horizontal="right"/>
    </xf>
    <xf numFmtId="167" fontId="25" fillId="0" borderId="13" xfId="23" applyNumberFormat="1" applyFont="1" applyFill="1" applyBorder="1" applyAlignment="1">
      <alignment horizontal="right"/>
    </xf>
    <xf numFmtId="167" fontId="25" fillId="9" borderId="13" xfId="23" applyNumberFormat="1" applyFont="1" applyFill="1" applyBorder="1" applyAlignment="1">
      <alignment horizontal="right"/>
    </xf>
    <xf numFmtId="167" fontId="25" fillId="4" borderId="15" xfId="23" applyNumberFormat="1" applyFont="1" applyFill="1" applyBorder="1" applyAlignment="1">
      <alignment horizontal="right"/>
    </xf>
    <xf numFmtId="167" fontId="25" fillId="0" borderId="15" xfId="23" applyNumberFormat="1" applyFont="1" applyFill="1" applyBorder="1" applyAlignment="1">
      <alignment horizontal="right"/>
    </xf>
    <xf numFmtId="167" fontId="25" fillId="9" borderId="15" xfId="23" applyNumberFormat="1" applyFont="1" applyFill="1" applyBorder="1" applyAlignment="1">
      <alignment horizontal="right"/>
    </xf>
    <xf numFmtId="167" fontId="25" fillId="4" borderId="23" xfId="23" applyNumberFormat="1" applyFont="1" applyFill="1" applyBorder="1" applyAlignment="1">
      <alignment horizontal="right"/>
    </xf>
    <xf numFmtId="167" fontId="25" fillId="0" borderId="23" xfId="23" applyNumberFormat="1" applyFont="1" applyFill="1" applyBorder="1" applyAlignment="1">
      <alignment horizontal="right"/>
    </xf>
    <xf numFmtId="167" fontId="25" fillId="9" borderId="23" xfId="23" applyNumberFormat="1" applyFont="1" applyFill="1" applyBorder="1" applyAlignment="1">
      <alignment horizontal="right"/>
    </xf>
    <xf numFmtId="167" fontId="25" fillId="0" borderId="9" xfId="23" applyNumberFormat="1" applyFont="1" applyFill="1" applyBorder="1" applyAlignment="1">
      <alignment horizontal="right"/>
    </xf>
    <xf numFmtId="167" fontId="25" fillId="9" borderId="9" xfId="23" applyNumberFormat="1" applyFont="1" applyFill="1" applyBorder="1" applyAlignment="1">
      <alignment horizontal="right"/>
    </xf>
    <xf numFmtId="167" fontId="22" fillId="4" borderId="10" xfId="23" applyNumberFormat="1" applyFont="1" applyFill="1" applyBorder="1" applyAlignment="1">
      <alignment horizontal="right"/>
    </xf>
    <xf numFmtId="167" fontId="25" fillId="4" borderId="24" xfId="23" applyNumberFormat="1" applyFont="1" applyFill="1" applyBorder="1" applyAlignment="1">
      <alignment horizontal="right"/>
    </xf>
    <xf numFmtId="167" fontId="25" fillId="4" borderId="9" xfId="23" applyNumberFormat="1" applyFont="1" applyFill="1" applyBorder="1" applyAlignment="1">
      <alignment horizontal="right"/>
    </xf>
    <xf numFmtId="165" fontId="25" fillId="10" borderId="0" xfId="21" applyNumberFormat="1" applyFont="1" applyFill="1" applyBorder="1" applyAlignment="1">
      <alignment horizontal="right"/>
    </xf>
    <xf numFmtId="164" fontId="25" fillId="0" borderId="51" xfId="22" applyNumberFormat="1" applyFont="1" applyBorder="1">
      <alignment horizontal="right" vertical="center"/>
    </xf>
    <xf numFmtId="3" fontId="25" fillId="0" borderId="42" xfId="22" applyNumberFormat="1" applyFont="1" applyBorder="1" applyAlignment="1">
      <alignment vertical="center"/>
    </xf>
    <xf numFmtId="3" fontId="25" fillId="0" borderId="23" xfId="22" applyNumberFormat="1" applyFont="1" applyBorder="1" applyAlignment="1">
      <alignment vertical="center"/>
    </xf>
    <xf numFmtId="164" fontId="22" fillId="4" borderId="44" xfId="23" applyNumberFormat="1" applyFont="1" applyFill="1" applyBorder="1" applyAlignment="1"/>
    <xf numFmtId="164" fontId="22" fillId="4" borderId="45" xfId="23" applyNumberFormat="1" applyFont="1" applyFill="1" applyBorder="1" applyAlignment="1"/>
    <xf numFmtId="164" fontId="22" fillId="4" borderId="43" xfId="23" applyNumberFormat="1" applyFont="1" applyFill="1" applyBorder="1" applyAlignment="1"/>
    <xf numFmtId="164" fontId="22" fillId="4" borderId="38" xfId="23" applyNumberFormat="1" applyFont="1" applyFill="1" applyBorder="1" applyAlignment="1"/>
    <xf numFmtId="164" fontId="22" fillId="4" borderId="38" xfId="23" applyNumberFormat="1" applyFont="1" applyFill="1" applyBorder="1" applyAlignment="1">
      <alignment horizontal="right"/>
    </xf>
    <xf numFmtId="164" fontId="22" fillId="4" borderId="45" xfId="23" applyNumberFormat="1" applyFont="1" applyFill="1" applyBorder="1" applyAlignment="1">
      <alignment horizontal="right"/>
    </xf>
    <xf numFmtId="3" fontId="25" fillId="0" borderId="23" xfId="22" applyNumberFormat="1" applyFont="1" applyBorder="1">
      <alignment horizontal="right" vertical="center"/>
    </xf>
    <xf numFmtId="3" fontId="22" fillId="0" borderId="40" xfId="0" applyNumberFormat="1" applyFont="1" applyBorder="1" applyAlignment="1">
      <alignment horizontal="right"/>
    </xf>
    <xf numFmtId="0" fontId="22" fillId="0" borderId="40" xfId="0" applyFont="1" applyBorder="1" applyAlignment="1">
      <alignment horizontal="center"/>
    </xf>
    <xf numFmtId="9" fontId="25" fillId="10" borderId="48" xfId="21" applyFont="1" applyFill="1" applyBorder="1" applyAlignment="1">
      <alignment horizontal="right"/>
    </xf>
    <xf numFmtId="3" fontId="22" fillId="0" borderId="40" xfId="0" applyNumberFormat="1" applyFont="1" applyBorder="1"/>
    <xf numFmtId="0" fontId="45" fillId="13" borderId="0" xfId="2" applyFont="1" applyFill="1"/>
    <xf numFmtId="10" fontId="25" fillId="0" borderId="13" xfId="22" applyNumberFormat="1" applyFont="1" applyBorder="1">
      <alignment horizontal="right" vertical="center"/>
    </xf>
    <xf numFmtId="10" fontId="25" fillId="10" borderId="48" xfId="21" applyNumberFormat="1" applyFont="1" applyFill="1" applyBorder="1" applyAlignment="1">
      <alignment horizontal="right"/>
    </xf>
    <xf numFmtId="0" fontId="22" fillId="0" borderId="21" xfId="0" applyFont="1" applyBorder="1" applyAlignment="1">
      <alignment horizontal="right"/>
    </xf>
    <xf numFmtId="1" fontId="22" fillId="0" borderId="13" xfId="21" applyNumberFormat="1" applyFont="1" applyFill="1" applyBorder="1" applyAlignment="1">
      <alignment horizontal="right" vertical="center"/>
    </xf>
    <xf numFmtId="164" fontId="22" fillId="0" borderId="14" xfId="23" applyNumberFormat="1" applyFont="1" applyFill="1" applyBorder="1" applyAlignment="1">
      <alignment horizontal="right"/>
    </xf>
    <xf numFmtId="1" fontId="22" fillId="0" borderId="48" xfId="22" applyNumberFormat="1" applyFont="1" applyBorder="1">
      <alignment horizontal="right" vertical="center"/>
    </xf>
    <xf numFmtId="0" fontId="22" fillId="0" borderId="48" xfId="0" applyFont="1" applyBorder="1" applyAlignment="1">
      <alignment horizontal="right"/>
    </xf>
    <xf numFmtId="10" fontId="22" fillId="0" borderId="21" xfId="0" applyNumberFormat="1" applyFont="1" applyBorder="1" applyAlignment="1">
      <alignment horizontal="right"/>
    </xf>
    <xf numFmtId="1" fontId="25" fillId="0" borderId="14" xfId="22" applyNumberFormat="1" applyFont="1" applyBorder="1">
      <alignment horizontal="right" vertical="center"/>
    </xf>
    <xf numFmtId="1" fontId="25" fillId="10" borderId="0" xfId="23" applyNumberFormat="1" applyFont="1" applyFill="1" applyBorder="1" applyAlignment="1">
      <alignment horizontal="right"/>
    </xf>
    <xf numFmtId="3" fontId="25" fillId="10" borderId="0" xfId="23" applyNumberFormat="1" applyFont="1" applyFill="1" applyBorder="1" applyAlignment="1">
      <alignment horizontal="right"/>
    </xf>
    <xf numFmtId="3" fontId="25" fillId="10" borderId="21" xfId="23" applyNumberFormat="1" applyFont="1" applyFill="1" applyBorder="1" applyAlignment="1">
      <alignment horizontal="right"/>
    </xf>
    <xf numFmtId="164" fontId="22" fillId="0" borderId="24" xfId="22" applyNumberFormat="1" applyFont="1" applyBorder="1">
      <alignment horizontal="right" vertical="center"/>
    </xf>
    <xf numFmtId="9" fontId="0" fillId="13" borderId="0" xfId="0" applyNumberFormat="1" applyFill="1"/>
    <xf numFmtId="164" fontId="22" fillId="4" borderId="42" xfId="23" applyNumberFormat="1" applyFont="1" applyFill="1" applyBorder="1" applyAlignment="1"/>
    <xf numFmtId="3" fontId="25" fillId="6" borderId="42" xfId="22" applyNumberFormat="1" applyFont="1" applyFill="1" applyBorder="1" applyAlignment="1">
      <alignment vertical="center"/>
    </xf>
    <xf numFmtId="3" fontId="25" fillId="6" borderId="23" xfId="22" applyNumberFormat="1" applyFont="1" applyFill="1" applyBorder="1" applyAlignment="1">
      <alignment vertical="center"/>
    </xf>
    <xf numFmtId="4" fontId="22" fillId="0" borderId="0" xfId="0" applyNumberFormat="1" applyFont="1"/>
    <xf numFmtId="171" fontId="22" fillId="0" borderId="0" xfId="0" applyNumberFormat="1" applyFont="1"/>
    <xf numFmtId="2" fontId="22" fillId="4" borderId="9" xfId="21" applyNumberFormat="1" applyFont="1" applyFill="1" applyBorder="1" applyAlignment="1">
      <alignment horizontal="right"/>
    </xf>
    <xf numFmtId="164" fontId="25" fillId="4" borderId="23" xfId="23" applyNumberFormat="1" applyFont="1" applyFill="1" applyBorder="1" applyAlignment="1"/>
    <xf numFmtId="10" fontId="22" fillId="4" borderId="9" xfId="21" quotePrefix="1" applyNumberFormat="1" applyFont="1" applyFill="1" applyBorder="1" applyAlignment="1"/>
    <xf numFmtId="10" fontId="22" fillId="4" borderId="10" xfId="21" quotePrefix="1" applyNumberFormat="1" applyFont="1" applyFill="1" applyBorder="1" applyAlignment="1"/>
    <xf numFmtId="10" fontId="22" fillId="4" borderId="10" xfId="21" applyNumberFormat="1" applyFont="1" applyFill="1" applyBorder="1" applyAlignment="1"/>
    <xf numFmtId="164" fontId="0" fillId="13" borderId="0" xfId="0" applyNumberFormat="1" applyFill="1"/>
    <xf numFmtId="3" fontId="25" fillId="0" borderId="0" xfId="23" applyNumberFormat="1" applyFont="1" applyFill="1" applyBorder="1" applyAlignment="1">
      <alignment horizontal="right"/>
    </xf>
    <xf numFmtId="3" fontId="22" fillId="0" borderId="0" xfId="23" applyNumberFormat="1" applyFont="1" applyFill="1" applyBorder="1" applyAlignment="1">
      <alignment horizontal="right"/>
    </xf>
    <xf numFmtId="164" fontId="22" fillId="0" borderId="0" xfId="23" applyNumberFormat="1" applyFont="1" applyFill="1" applyBorder="1" applyAlignment="1">
      <alignment horizontal="right"/>
    </xf>
    <xf numFmtId="10" fontId="25" fillId="0" borderId="16" xfId="22" applyNumberFormat="1" applyFont="1" applyBorder="1">
      <alignment horizontal="right" vertical="center"/>
    </xf>
    <xf numFmtId="1" fontId="25" fillId="0" borderId="16" xfId="22" applyNumberFormat="1" applyFont="1" applyBorder="1">
      <alignment horizontal="right" vertical="center"/>
    </xf>
    <xf numFmtId="3" fontId="25" fillId="0" borderId="21" xfId="23" applyNumberFormat="1" applyFont="1" applyFill="1" applyBorder="1" applyAlignment="1">
      <alignment horizontal="right"/>
    </xf>
    <xf numFmtId="1" fontId="25" fillId="0" borderId="0" xfId="23" applyNumberFormat="1" applyFont="1" applyFill="1" applyBorder="1" applyAlignment="1">
      <alignment horizontal="right"/>
    </xf>
    <xf numFmtId="10" fontId="25" fillId="0" borderId="48" xfId="21" applyNumberFormat="1" applyFont="1" applyFill="1" applyBorder="1" applyAlignment="1">
      <alignment horizontal="right"/>
    </xf>
    <xf numFmtId="165" fontId="22" fillId="0" borderId="21" xfId="21" applyNumberFormat="1" applyFont="1" applyFill="1" applyBorder="1" applyAlignment="1">
      <alignment horizontal="right"/>
    </xf>
    <xf numFmtId="3" fontId="22" fillId="13" borderId="0" xfId="23" applyNumberFormat="1" applyFont="1" applyFill="1" applyBorder="1" applyAlignment="1">
      <alignment horizontal="right"/>
    </xf>
    <xf numFmtId="10" fontId="22" fillId="0" borderId="13" xfId="21" applyNumberFormat="1" applyFont="1" applyFill="1" applyBorder="1" applyAlignment="1">
      <alignment horizontal="right" vertical="center"/>
    </xf>
    <xf numFmtId="165" fontId="22" fillId="0" borderId="0" xfId="21" applyNumberFormat="1" applyFont="1" applyFill="1" applyBorder="1" applyAlignment="1">
      <alignment horizontal="right"/>
    </xf>
    <xf numFmtId="9" fontId="22" fillId="0" borderId="48" xfId="21" applyFont="1" applyFill="1" applyBorder="1" applyAlignment="1">
      <alignment horizontal="right"/>
    </xf>
    <xf numFmtId="0" fontId="25" fillId="0" borderId="40" xfId="0" applyFont="1" applyBorder="1" applyAlignment="1">
      <alignment horizontal="right"/>
    </xf>
    <xf numFmtId="9" fontId="25" fillId="0" borderId="19" xfId="21" applyFont="1" applyBorder="1" applyAlignment="1">
      <alignment horizontal="right" vertical="center"/>
    </xf>
    <xf numFmtId="167" fontId="25" fillId="12" borderId="8" xfId="23" applyNumberFormat="1" applyFont="1" applyFill="1" applyAlignment="1">
      <alignment horizontal="right"/>
    </xf>
    <xf numFmtId="167" fontId="25" fillId="18" borderId="8" xfId="23" applyNumberFormat="1" applyFont="1" applyFill="1" applyAlignment="1">
      <alignment horizontal="right"/>
    </xf>
    <xf numFmtId="167" fontId="25" fillId="8" borderId="24" xfId="22" applyNumberFormat="1" applyFont="1" applyFill="1" applyBorder="1">
      <alignment horizontal="right" vertical="center"/>
    </xf>
    <xf numFmtId="3" fontId="0" fillId="13" borderId="0" xfId="0" applyNumberFormat="1" applyFill="1"/>
    <xf numFmtId="164" fontId="22" fillId="4" borderId="10" xfId="23" applyNumberFormat="1" applyFont="1" applyFill="1" applyBorder="1" applyAlignment="1">
      <alignment horizontal="center"/>
    </xf>
    <xf numFmtId="164" fontId="22" fillId="4" borderId="47" xfId="23" applyNumberFormat="1" applyFont="1" applyFill="1" applyBorder="1" applyAlignment="1"/>
    <xf numFmtId="164" fontId="22" fillId="4" borderId="21" xfId="23" applyNumberFormat="1" applyFont="1" applyFill="1" applyBorder="1" applyAlignment="1"/>
    <xf numFmtId="1" fontId="25" fillId="0" borderId="13" xfId="22" applyNumberFormat="1" applyFont="1" applyBorder="1" applyAlignment="1">
      <alignment horizontal="center" vertical="center"/>
    </xf>
    <xf numFmtId="1" fontId="25" fillId="0" borderId="24" xfId="22" applyNumberFormat="1" applyFont="1" applyBorder="1" applyAlignment="1">
      <alignment horizontal="center" vertical="center"/>
    </xf>
    <xf numFmtId="4" fontId="25" fillId="0" borderId="13" xfId="22" applyNumberFormat="1" applyFont="1" applyBorder="1">
      <alignment horizontal="right" vertical="center"/>
    </xf>
    <xf numFmtId="167" fontId="22" fillId="0" borderId="10" xfId="23" applyNumberFormat="1" applyFont="1" applyFill="1" applyBorder="1" applyAlignment="1">
      <alignment horizontal="right"/>
    </xf>
    <xf numFmtId="167" fontId="22" fillId="9" borderId="10" xfId="23" applyNumberFormat="1" applyFont="1" applyFill="1" applyBorder="1" applyAlignment="1">
      <alignment horizontal="right"/>
    </xf>
    <xf numFmtId="0" fontId="46" fillId="0" borderId="0" xfId="0" applyFont="1"/>
    <xf numFmtId="9" fontId="22" fillId="0" borderId="0" xfId="21" applyFont="1"/>
    <xf numFmtId="166" fontId="22" fillId="0" borderId="0" xfId="0" applyNumberFormat="1" applyFont="1"/>
    <xf numFmtId="9" fontId="0" fillId="13" borderId="0" xfId="21" applyFont="1" applyFill="1"/>
    <xf numFmtId="165" fontId="0" fillId="13" borderId="0" xfId="21" applyNumberFormat="1" applyFont="1" applyFill="1"/>
    <xf numFmtId="3" fontId="22" fillId="0" borderId="23" xfId="22" applyNumberFormat="1" applyFont="1" applyBorder="1">
      <alignment horizontal="right" vertical="center"/>
    </xf>
    <xf numFmtId="3" fontId="25" fillId="11" borderId="39" xfId="23" applyNumberFormat="1" applyFont="1" applyFill="1" applyBorder="1" applyAlignment="1">
      <alignment horizontal="right"/>
    </xf>
    <xf numFmtId="3" fontId="25" fillId="12" borderId="9" xfId="23" applyNumberFormat="1" applyFont="1" applyFill="1" applyBorder="1" applyAlignment="1">
      <alignment horizontal="right"/>
    </xf>
    <xf numFmtId="10" fontId="0" fillId="13" borderId="0" xfId="21" applyNumberFormat="1" applyFont="1" applyFill="1"/>
    <xf numFmtId="3" fontId="22" fillId="9" borderId="9" xfId="23" applyNumberFormat="1" applyFont="1" applyFill="1" applyBorder="1" applyAlignment="1">
      <alignment horizontal="right"/>
    </xf>
    <xf numFmtId="4" fontId="22" fillId="10" borderId="18" xfId="23" applyNumberFormat="1" applyFont="1" applyFill="1" applyBorder="1" applyAlignment="1">
      <alignment horizontal="right"/>
    </xf>
    <xf numFmtId="9" fontId="22" fillId="4" borderId="24" xfId="21" quotePrefix="1" applyFont="1" applyFill="1" applyBorder="1" applyAlignment="1"/>
    <xf numFmtId="9" fontId="22" fillId="4" borderId="24" xfId="21" applyFont="1" applyFill="1" applyBorder="1" applyAlignment="1"/>
    <xf numFmtId="3" fontId="22" fillId="0" borderId="13" xfId="22" applyNumberFormat="1" applyFont="1" applyBorder="1">
      <alignment horizontal="right" vertical="center"/>
    </xf>
    <xf numFmtId="3" fontId="22" fillId="4" borderId="9" xfId="21" applyNumberFormat="1" applyFont="1" applyFill="1" applyBorder="1" applyAlignment="1">
      <alignment horizontal="right"/>
    </xf>
    <xf numFmtId="3" fontId="22" fillId="4" borderId="10" xfId="21" applyNumberFormat="1" applyFont="1" applyFill="1" applyBorder="1" applyAlignment="1">
      <alignment horizontal="right"/>
    </xf>
    <xf numFmtId="3" fontId="25" fillId="11" borderId="14" xfId="23" applyNumberFormat="1" applyFont="1" applyFill="1" applyBorder="1" applyAlignment="1">
      <alignment horizontal="right"/>
    </xf>
    <xf numFmtId="3" fontId="25" fillId="12" borderId="24" xfId="22" applyNumberFormat="1" applyFont="1" applyFill="1" applyBorder="1">
      <alignment horizontal="right" vertical="center"/>
    </xf>
    <xf numFmtId="0" fontId="18" fillId="0" borderId="0" xfId="0" applyFont="1" applyAlignment="1">
      <alignment vertical="top" wrapText="1"/>
    </xf>
    <xf numFmtId="0" fontId="18" fillId="0" borderId="0" xfId="0" applyFont="1" applyAlignment="1">
      <alignment horizontal="justify" vertical="top" wrapText="1"/>
    </xf>
    <xf numFmtId="0" fontId="18" fillId="0" borderId="35" xfId="0" applyFont="1" applyBorder="1" applyAlignment="1">
      <alignment horizontal="justify" vertical="top" wrapText="1"/>
    </xf>
    <xf numFmtId="0" fontId="18" fillId="0" borderId="47" xfId="0" applyFont="1" applyBorder="1" applyAlignment="1">
      <alignment horizontal="justify" vertical="top" wrapText="1"/>
    </xf>
    <xf numFmtId="0" fontId="25" fillId="0" borderId="30" xfId="22" applyNumberFormat="1" applyFont="1" applyBorder="1" applyAlignment="1">
      <alignment horizontal="center" vertical="center"/>
    </xf>
    <xf numFmtId="0" fontId="25" fillId="0" borderId="25" xfId="22" applyNumberFormat="1" applyFont="1" applyBorder="1" applyAlignment="1">
      <alignment horizontal="center" vertical="center"/>
    </xf>
    <xf numFmtId="0" fontId="25" fillId="0" borderId="21" xfId="0" applyFont="1" applyBorder="1" applyAlignment="1">
      <alignment horizontal="center"/>
    </xf>
    <xf numFmtId="0" fontId="25" fillId="0" borderId="30" xfId="0" applyFont="1" applyBorder="1" applyAlignment="1">
      <alignment horizontal="center"/>
    </xf>
    <xf numFmtId="164" fontId="22" fillId="4" borderId="47" xfId="23" applyNumberFormat="1" applyFont="1" applyFill="1" applyBorder="1" applyAlignment="1">
      <alignment horizontal="left" vertical="center"/>
    </xf>
    <xf numFmtId="164" fontId="22" fillId="4" borderId="21" xfId="23" applyNumberFormat="1" applyFont="1" applyFill="1" applyBorder="1" applyAlignment="1">
      <alignment horizontal="left" vertical="center"/>
    </xf>
    <xf numFmtId="164" fontId="25" fillId="4" borderId="22" xfId="23" applyNumberFormat="1" applyFont="1" applyFill="1" applyBorder="1" applyAlignment="1">
      <alignment horizontal="left" vertical="center"/>
    </xf>
    <xf numFmtId="164" fontId="25" fillId="4" borderId="23" xfId="23" applyNumberFormat="1" applyFont="1" applyFill="1" applyBorder="1" applyAlignment="1">
      <alignment horizontal="left" vertical="center"/>
    </xf>
    <xf numFmtId="0" fontId="22" fillId="0" borderId="47" xfId="0" applyFont="1" applyBorder="1" applyAlignment="1">
      <alignment horizontal="left"/>
    </xf>
    <xf numFmtId="0" fontId="22" fillId="0" borderId="46" xfId="0" applyFont="1" applyBorder="1" applyAlignment="1">
      <alignment horizontal="left"/>
    </xf>
    <xf numFmtId="166" fontId="22" fillId="4" borderId="21" xfId="23" applyNumberFormat="1" applyFont="1" applyFill="1" applyBorder="1" applyAlignment="1">
      <alignment horizontal="left"/>
    </xf>
    <xf numFmtId="0" fontId="18" fillId="13" borderId="47" xfId="0" applyFont="1" applyFill="1" applyBorder="1" applyAlignment="1">
      <alignment horizontal="left" vertical="center"/>
    </xf>
    <xf numFmtId="0" fontId="18" fillId="13" borderId="0" xfId="0" applyFont="1" applyFill="1" applyAlignment="1">
      <alignment horizontal="left" vertical="center"/>
    </xf>
    <xf numFmtId="164" fontId="22" fillId="4" borderId="43" xfId="23" applyNumberFormat="1" applyFont="1" applyFill="1" applyBorder="1" applyAlignment="1">
      <alignment horizontal="right"/>
    </xf>
    <xf numFmtId="164" fontId="22" fillId="4" borderId="38" xfId="23" applyNumberFormat="1" applyFont="1" applyFill="1" applyBorder="1" applyAlignment="1">
      <alignment horizontal="right"/>
    </xf>
    <xf numFmtId="164" fontId="22" fillId="4" borderId="44" xfId="23" applyNumberFormat="1" applyFont="1" applyFill="1" applyBorder="1" applyAlignment="1">
      <alignment horizontal="right"/>
    </xf>
    <xf numFmtId="164" fontId="22" fillId="4" borderId="45" xfId="23" applyNumberFormat="1" applyFont="1" applyFill="1" applyBorder="1" applyAlignment="1">
      <alignment horizontal="right"/>
    </xf>
    <xf numFmtId="3" fontId="25" fillId="0" borderId="42" xfId="22" applyNumberFormat="1" applyFont="1" applyBorder="1">
      <alignment horizontal="right" vertical="center"/>
    </xf>
    <xf numFmtId="3" fontId="25" fillId="0" borderId="23" xfId="22" applyNumberFormat="1" applyFont="1" applyBorder="1">
      <alignment horizontal="right" vertical="center"/>
    </xf>
    <xf numFmtId="3" fontId="22" fillId="0" borderId="40" xfId="0" applyNumberFormat="1" applyFont="1" applyBorder="1" applyAlignment="1">
      <alignment horizontal="right"/>
    </xf>
    <xf numFmtId="164" fontId="22" fillId="4" borderId="43" xfId="23" applyNumberFormat="1" applyFont="1" applyFill="1" applyBorder="1" applyAlignment="1"/>
    <xf numFmtId="164" fontId="22" fillId="4" borderId="38" xfId="23" applyNumberFormat="1" applyFont="1" applyFill="1" applyBorder="1" applyAlignment="1"/>
    <xf numFmtId="164" fontId="22" fillId="4" borderId="44" xfId="23" applyNumberFormat="1" applyFont="1" applyFill="1" applyBorder="1" applyAlignment="1"/>
    <xf numFmtId="164" fontId="22" fillId="4" borderId="45" xfId="23" applyNumberFormat="1" applyFont="1" applyFill="1" applyBorder="1" applyAlignment="1"/>
    <xf numFmtId="3" fontId="22" fillId="0" borderId="40" xfId="0" applyNumberFormat="1" applyFont="1" applyBorder="1"/>
    <xf numFmtId="0" fontId="25" fillId="0" borderId="20" xfId="22" applyNumberFormat="1" applyFont="1" applyBorder="1" applyAlignment="1">
      <alignment horizontal="left" vertical="center"/>
    </xf>
    <xf numFmtId="0" fontId="25" fillId="0" borderId="19" xfId="22" applyNumberFormat="1" applyFont="1" applyBorder="1" applyAlignment="1">
      <alignment horizontal="left" vertical="center"/>
    </xf>
    <xf numFmtId="0" fontId="25" fillId="0" borderId="27" xfId="22" applyNumberFormat="1" applyFont="1" applyBorder="1" applyAlignment="1">
      <alignment horizontal="center" vertical="center"/>
    </xf>
  </cellXfs>
  <cellStyles count="24">
    <cellStyle name="1." xfId="4" xr:uid="{00000000-0005-0000-0000-000000000000}"/>
    <cellStyle name="1.1" xfId="5" xr:uid="{00000000-0005-0000-0000-000001000000}"/>
    <cellStyle name="2." xfId="6" xr:uid="{00000000-0005-0000-0000-000002000000}"/>
    <cellStyle name="2.1" xfId="7" xr:uid="{00000000-0005-0000-0000-000003000000}"/>
    <cellStyle name="BANDE blanc.xls" xfId="8" xr:uid="{00000000-0005-0000-0000-000004000000}"/>
    <cellStyle name="BANDE BLEUE" xfId="9" xr:uid="{00000000-0005-0000-0000-000005000000}"/>
    <cellStyle name="Cellule liée 2" xfId="10" xr:uid="{00000000-0005-0000-0000-000006000000}"/>
    <cellStyle name="Commentaire 2" xfId="11" xr:uid="{00000000-0005-0000-0000-000007000000}"/>
    <cellStyle name="Fond gris" xfId="12" xr:uid="{00000000-0005-0000-0000-000008000000}"/>
    <cellStyle name="Lien hypertexte" xfId="2" builtinId="8" customBuiltin="1"/>
    <cellStyle name="Lien hypertexte visité" xfId="3" builtinId="9" customBuiltin="1"/>
    <cellStyle name="Normal" xfId="0" builtinId="0" customBuiltin="1"/>
    <cellStyle name="Note" xfId="1" builtinId="10" customBuiltin="1"/>
    <cellStyle name="Note 2" xfId="13" xr:uid="{00000000-0005-0000-0000-00000E000000}"/>
    <cellStyle name="Pourcentage" xfId="21" builtinId="5"/>
    <cellStyle name="Pourcentage 2" xfId="14" xr:uid="{00000000-0005-0000-0000-000010000000}"/>
    <cellStyle name="SOMMAIRE" xfId="15" xr:uid="{00000000-0005-0000-0000-000011000000}"/>
    <cellStyle name="tableaux_1" xfId="16" xr:uid="{00000000-0005-0000-0000-000012000000}"/>
    <cellStyle name="tableaux_1_rc" xfId="22" xr:uid="{00000000-0005-0000-0000-000013000000}"/>
    <cellStyle name="Tableaux_2 (fond)" xfId="23" xr:uid="{00000000-0005-0000-0000-000014000000}"/>
    <cellStyle name="Texte courant" xfId="17" xr:uid="{00000000-0005-0000-0000-000015000000}"/>
    <cellStyle name="Texte courant 2" xfId="18" xr:uid="{00000000-0005-0000-0000-000016000000}"/>
    <cellStyle name="Titre rouge gras" xfId="19" xr:uid="{00000000-0005-0000-0000-000017000000}"/>
    <cellStyle name="trait marron bas simple" xfId="20" xr:uid="{00000000-0005-0000-0000-000018000000}"/>
  </cellStyles>
  <dxfs count="0"/>
  <tableStyles count="0" defaultTableStyle="TableStyleMedium2" defaultPivotStyle="PivotStyleLight16"/>
  <colors>
    <mruColors>
      <color rgb="FF54C4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6" Type="http://schemas.openxmlformats.org/officeDocument/2006/relationships/worksheet" Target="worksheets/sheet76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97" Type="http://schemas.openxmlformats.org/officeDocument/2006/relationships/worksheet" Target="worksheets/sheet97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87" Type="http://schemas.openxmlformats.org/officeDocument/2006/relationships/worksheet" Target="worksheets/sheet87.xml"/><Relationship Id="rId102" Type="http://schemas.microsoft.com/office/2017/10/relationships/person" Target="persons/person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100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93" Type="http://schemas.openxmlformats.org/officeDocument/2006/relationships/worksheet" Target="worksheets/sheet93.xml"/><Relationship Id="rId98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styles" Target="styles.xml"/><Relationship Id="rId10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hyperlink" Target="#Sommaire!B16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hyperlink" Target="#Sommaire!B16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hyperlink" Target="#Sommaire!B17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hyperlink" Target="#Sommaire!B18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Sommaire!B19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Sommaire!B19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Sommaire!B20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Sommaire!B21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Sommaire!B22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hyperlink" Target="#Sommaire!B23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#Sommaire!B9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hyperlink" Target="#Sommaire!B24"/></Relationships>
</file>

<file path=xl/drawings/_rels/drawing21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hyperlink" Target="#Sommaire!B25"/></Relationships>
</file>

<file path=xl/drawings/_rels/drawing2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Sommaire!B28"/></Relationships>
</file>

<file path=xl/drawings/_rels/drawing2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Sommaire!B29"/></Relationships>
</file>

<file path=xl/drawings/_rels/drawing2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Sommaire!B29"/></Relationships>
</file>

<file path=xl/drawings/_rels/drawing25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Sommaire!B29"/></Relationships>
</file>

<file path=xl/drawings/_rels/drawing26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Sommaire!B32"/></Relationships>
</file>

<file path=xl/drawings/_rels/drawing27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Sommaire!B33"/></Relationships>
</file>

<file path=xl/drawings/_rels/drawing28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Sommaire!B33"/></Relationships>
</file>

<file path=xl/drawings/_rels/drawing29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hyperlink" Target="#Sommaire!B40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#Sommaire!B9"/></Relationships>
</file>

<file path=xl/drawings/_rels/drawing30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hyperlink" Target="#Sommaire!B40"/></Relationships>
</file>

<file path=xl/drawings/_rels/drawing31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hyperlink" Target="#Sommaire!B41"/></Relationships>
</file>

<file path=xl/drawings/_rels/drawing32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hyperlink" Target="#Sommaire!B41"/></Relationships>
</file>

<file path=xl/drawings/_rels/drawing3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Sommaire!B42"/></Relationships>
</file>

<file path=xl/drawings/_rels/drawing3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Sommaire!B42"/></Relationships>
</file>

<file path=xl/drawings/_rels/drawing35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hyperlink" Target="#Sommaire!B23"/></Relationships>
</file>

<file path=xl/drawings/_rels/drawing36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hyperlink" Target="#Sommaire!B23"/></Relationships>
</file>

<file path=xl/drawings/_rels/drawing37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hyperlink" Target="#Sommaire!B23"/></Relationships>
</file>

<file path=xl/drawings/_rels/drawing38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hyperlink" Target="#Sommaire!B23"/></Relationships>
</file>

<file path=xl/drawings/_rels/drawing39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hyperlink" Target="#Sommaire!B23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Sommaire!B12"/></Relationships>
</file>

<file path=xl/drawings/_rels/drawing40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hyperlink" Target="#Sommaire!B23"/></Relationships>
</file>

<file path=xl/drawings/_rels/drawing41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Sommaire!B43"/></Relationships>
</file>

<file path=xl/drawings/_rels/drawing4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Sommaire!B43"/></Relationships>
</file>

<file path=xl/drawings/_rels/drawing4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Sommaire!B45"/></Relationships>
</file>

<file path=xl/drawings/_rels/drawing4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Sommaire!B45"/></Relationships>
</file>

<file path=xl/drawings/_rels/drawing45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Sommaire!B46"/></Relationships>
</file>

<file path=xl/drawings/_rels/drawing46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Sommaire!B46"/></Relationships>
</file>

<file path=xl/drawings/_rels/drawing47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hyperlink" Target="#Sommaire!B51"/></Relationships>
</file>

<file path=xl/drawings/_rels/drawing48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hyperlink" Target="#Sommaire!B51"/></Relationships>
</file>

<file path=xl/drawings/_rels/drawing49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hyperlink" Target="#Sommaire!B51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Sommaire!B13"/></Relationships>
</file>

<file path=xl/drawings/_rels/drawing50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hyperlink" Target="#Sommaire!B51"/></Relationships>
</file>

<file path=xl/drawings/_rels/drawing51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hyperlink" Target="#Sommaire!B51"/></Relationships>
</file>

<file path=xl/drawings/_rels/drawing52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hyperlink" Target="#Sommaire!B51"/></Relationships>
</file>

<file path=xl/drawings/_rels/drawing53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hyperlink" Target="#Sommaire!B23"/></Relationships>
</file>

<file path=xl/drawings/_rels/drawing54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hyperlink" Target="#Sommaire!B23"/></Relationships>
</file>

<file path=xl/drawings/_rels/drawing55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Sommaire!B56"/></Relationships>
</file>

<file path=xl/drawings/_rels/drawing56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Sommaire!B56"/></Relationships>
</file>

<file path=xl/drawings/_rels/drawing57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Sommaire!B56"/></Relationships>
</file>

<file path=xl/drawings/_rels/drawing58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Sommaire!B56"/></Relationships>
</file>

<file path=xl/drawings/_rels/drawing59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Sommaire!B56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hyperlink" Target="#Sommaire!A1"/></Relationships>
</file>

<file path=xl/drawings/_rels/drawing60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Sommaire!B56"/></Relationships>
</file>

<file path=xl/drawings/_rels/drawing61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Sommaire!B56"/></Relationships>
</file>

<file path=xl/drawings/_rels/drawing6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Sommaire!B56"/></Relationships>
</file>

<file path=xl/drawings/_rels/drawing6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Sommaire!B56"/></Relationships>
</file>

<file path=xl/drawings/_rels/drawing6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Sommaire!B56"/></Relationships>
</file>

<file path=xl/drawings/_rels/drawing65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Sommaire!B56"/></Relationships>
</file>

<file path=xl/drawings/_rels/drawing66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Sommaire!B56"/></Relationships>
</file>

<file path=xl/drawings/_rels/drawing67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Sommaire!B56"/></Relationships>
</file>

<file path=xl/drawings/_rels/drawing68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Sommaire!B56"/></Relationships>
</file>

<file path=xl/drawings/_rels/drawing69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Sommaire!B56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Sommaire!B14"/></Relationships>
</file>

<file path=xl/drawings/_rels/drawing70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Sommaire!B56"/></Relationships>
</file>

<file path=xl/drawings/_rels/drawing71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Sommaire!B56"/></Relationships>
</file>

<file path=xl/drawings/_rels/drawing7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Sommaire!B56"/></Relationships>
</file>

<file path=xl/drawings/_rels/drawing7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Sommaire!B56"/></Relationships>
</file>

<file path=xl/drawings/_rels/drawing7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Sommaire!B56"/></Relationships>
</file>

<file path=xl/drawings/_rels/drawing75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Sommaire!B56"/></Relationships>
</file>

<file path=xl/drawings/_rels/drawing76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Sommaire!B56"/></Relationships>
</file>

<file path=xl/drawings/_rels/drawing77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Sommaire!B56"/></Relationships>
</file>

<file path=xl/drawings/_rels/drawing78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Sommaire!B56"/></Relationships>
</file>

<file path=xl/drawings/_rels/drawing79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Sommaire!B56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Sommaire!B15"/></Relationships>
</file>

<file path=xl/drawings/_rels/drawing80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Sommaire!B56"/></Relationships>
</file>

<file path=xl/drawings/_rels/drawing81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Sommaire!B56"/></Relationships>
</file>

<file path=xl/drawings/_rels/drawing8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Sommaire!B56"/></Relationships>
</file>

<file path=xl/drawings/_rels/drawing8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Sommaire!B56"/></Relationships>
</file>

<file path=xl/drawings/_rels/drawing8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Sommaire!B56"/></Relationships>
</file>

<file path=xl/drawings/_rels/drawing85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Sommaire!B56"/></Relationships>
</file>

<file path=xl/drawings/_rels/drawing86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Sommaire!B56"/></Relationships>
</file>

<file path=xl/drawings/_rels/drawing87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Sommaire!B56"/></Relationships>
</file>

<file path=xl/drawings/_rels/drawing88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Sommaire!B61"/></Relationships>
</file>

<file path=xl/drawings/_rels/drawing89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Sommaire!B62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Sommaire!B15"/></Relationships>
</file>

<file path=xl/drawings/_rels/drawing90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Sommaire!B63"/></Relationships>
</file>

<file path=xl/drawings/_rels/drawing91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Sommaire!B64"/></Relationships>
</file>

<file path=xl/drawings/_rels/drawing9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Sommaire!B65"/></Relationships>
</file>

<file path=xl/drawings/_rels/drawing9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Sommaire!B66"/></Relationships>
</file>

<file path=xl/drawings/_rels/drawing9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Sommaire!B67"/></Relationships>
</file>

<file path=xl/drawings/_rels/drawing95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Sommaire!B70"/></Relationships>
</file>

<file path=xl/drawings/_rels/drawing96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Sommaire!B71"/></Relationships>
</file>

<file path=xl/drawings/_rels/drawing97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Sommaire!B73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371475</xdr:colOff>
      <xdr:row>0</xdr:row>
      <xdr:rowOff>190500</xdr:rowOff>
    </xdr:from>
    <xdr:to>
      <xdr:col>1</xdr:col>
      <xdr:colOff>971550</xdr:colOff>
      <xdr:row>5</xdr:row>
      <xdr:rowOff>66675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66861A15-6174-40FA-9657-31AD5D9165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1475" y="190500"/>
          <a:ext cx="1095375" cy="72390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542591</xdr:colOff>
      <xdr:row>1</xdr:row>
      <xdr:rowOff>141381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591" cy="341406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542591</xdr:colOff>
      <xdr:row>1</xdr:row>
      <xdr:rowOff>141381</xdr:rowOff>
    </xdr:to>
    <xdr:pic>
      <xdr:nvPicPr>
        <xdr:cNvPr id="5" name="Image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5C6F77E-D583-42F4-8855-4AD57EFE56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591" cy="338231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42591" cy="341406"/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591" cy="341406"/>
        </a:xfrm>
        <a:prstGeom prst="rect">
          <a:avLst/>
        </a:prstGeom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42591" cy="341406"/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591" cy="341406"/>
        </a:xfrm>
        <a:prstGeom prst="rect">
          <a:avLst/>
        </a:prstGeom>
      </xdr:spPr>
    </xdr:pic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1</xdr:row>
      <xdr:rowOff>142874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D8E1819-30A3-4B3D-9DAA-14502C65E2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925" cy="342899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1</xdr:row>
      <xdr:rowOff>142874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E10B545-9A1C-4C03-A832-C870280D88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925" cy="339724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1</xdr:row>
      <xdr:rowOff>142874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610A97B-5DCD-4159-8A30-67C38A9563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925" cy="342899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1</xdr:row>
      <xdr:rowOff>142874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42605B3-30FA-4D8D-A01A-48E669DFCF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925" cy="342899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1</xdr:row>
      <xdr:rowOff>85724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DF0435E-6C65-40F8-A14C-03F800C72F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925" cy="342899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42591" cy="341406"/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591" cy="341406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542591</xdr:colOff>
      <xdr:row>1</xdr:row>
      <xdr:rowOff>141381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2818CFF-4E9A-4FF6-8CA7-2FCFBE1326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591" cy="341406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42591" cy="341406"/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591" cy="341406"/>
        </a:xfrm>
        <a:prstGeom prst="rect">
          <a:avLst/>
        </a:prstGeom>
      </xdr:spPr>
    </xdr:pic>
    <xdr:clientData/>
  </xdr:oneCellAnchor>
</xdr:wsDr>
</file>

<file path=xl/drawings/drawing2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42591" cy="341406"/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591" cy="341406"/>
        </a:xfrm>
        <a:prstGeom prst="rect">
          <a:avLst/>
        </a:prstGeom>
      </xdr:spPr>
    </xdr:pic>
    <xdr:clientData/>
  </xdr:one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1</xdr:row>
      <xdr:rowOff>142874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F9690FD-8928-4DF7-BAE3-1F0CDD1C46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925" cy="342899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1</xdr:row>
      <xdr:rowOff>142874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23A7614-ADA3-4C1D-A5B4-77CA78192D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925" cy="342899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1</xdr:row>
      <xdr:rowOff>142874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AF22BBA-59B4-4466-A283-BE21991CA2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925" cy="339724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1</xdr:row>
      <xdr:rowOff>142874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110FB7D-3454-4E91-B5ED-154C606198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925" cy="339724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1</xdr:row>
      <xdr:rowOff>142874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EE8EC60-CB97-4312-89DB-BE55F39377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925" cy="342899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1</xdr:row>
      <xdr:rowOff>142874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0BB5BD7-F53C-42A1-8631-125B843A8B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925" cy="342899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1</xdr:row>
      <xdr:rowOff>142874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A702006-C5DF-4C04-AFF0-6CE34BE4AB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925" cy="339724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42591" cy="341406"/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C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591" cy="341406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542591</xdr:colOff>
      <xdr:row>1</xdr:row>
      <xdr:rowOff>141381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C35772F-BB55-4A5B-895D-082BA7CD42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591" cy="338231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42591" cy="341406"/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8CA33DE-FEDB-447C-BF95-ADBE1A43AE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591" cy="341406"/>
        </a:xfrm>
        <a:prstGeom prst="rect">
          <a:avLst/>
        </a:prstGeom>
      </xdr:spPr>
    </xdr:pic>
    <xdr:clientData/>
  </xdr:oneCellAnchor>
</xdr:wsDr>
</file>

<file path=xl/drawings/drawing3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42591" cy="341406"/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F83048F-1F06-4768-9604-E37FF86F79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591" cy="341406"/>
        </a:xfrm>
        <a:prstGeom prst="rect">
          <a:avLst/>
        </a:prstGeom>
      </xdr:spPr>
    </xdr:pic>
    <xdr:clientData/>
  </xdr:oneCellAnchor>
</xdr:wsDr>
</file>

<file path=xl/drawings/drawing3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42591" cy="341406"/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046D385-5BCC-44FA-B04E-D7F11F83E7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591" cy="341406"/>
        </a:xfrm>
        <a:prstGeom prst="rect">
          <a:avLst/>
        </a:prstGeom>
      </xdr:spPr>
    </xdr:pic>
    <xdr:clientData/>
  </xdr:one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1</xdr:row>
      <xdr:rowOff>142874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249C947-6708-487F-AEFA-F695D1FECF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925" cy="339724"/>
        </a:xfrm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1</xdr:row>
      <xdr:rowOff>142874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DFEA453-A258-4698-8789-77980CD4DC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925" cy="339724"/>
        </a:xfrm>
        <a:prstGeom prst="rect">
          <a:avLst/>
        </a:prstGeom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42591" cy="341406"/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A4C23C9-7225-441F-BAF0-087EC65968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591" cy="341406"/>
        </a:xfrm>
        <a:prstGeom prst="rect">
          <a:avLst/>
        </a:prstGeom>
      </xdr:spPr>
    </xdr:pic>
    <xdr:clientData/>
  </xdr:oneCellAnchor>
</xdr:wsDr>
</file>

<file path=xl/drawings/drawing3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42591" cy="341406"/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895EE3C-9194-48DB-8C97-2C60510AFF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591" cy="341406"/>
        </a:xfrm>
        <a:prstGeom prst="rect">
          <a:avLst/>
        </a:prstGeom>
      </xdr:spPr>
    </xdr:pic>
    <xdr:clientData/>
  </xdr:oneCellAnchor>
</xdr:wsDr>
</file>

<file path=xl/drawings/drawing3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42591" cy="341406"/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D42690C-84CF-416D-AC78-41C9929190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591" cy="341406"/>
        </a:xfrm>
        <a:prstGeom prst="rect">
          <a:avLst/>
        </a:prstGeom>
      </xdr:spPr>
    </xdr:pic>
    <xdr:clientData/>
  </xdr:oneCellAnchor>
</xdr:wsDr>
</file>

<file path=xl/drawings/drawing3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42591" cy="341406"/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2B189E9-B880-4499-BA21-2F45F4AFD9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591" cy="341406"/>
        </a:xfrm>
        <a:prstGeom prst="rect">
          <a:avLst/>
        </a:prstGeom>
      </xdr:spPr>
    </xdr:pic>
    <xdr:clientData/>
  </xdr:oneCellAnchor>
</xdr:wsDr>
</file>

<file path=xl/drawings/drawing3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42591" cy="341406"/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222D2F1-9CBF-49FC-88FA-A48B058136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591" cy="341406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1</xdr:row>
      <xdr:rowOff>142874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C52F109-B4A6-4DB7-88FD-965674DE35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925" cy="342899"/>
        </a:xfrm>
        <a:prstGeom prst="rect">
          <a:avLst/>
        </a:prstGeom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42591" cy="341406"/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C5A92E6-C6B1-40DF-AD07-4F8CBADF66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591" cy="341406"/>
        </a:xfrm>
        <a:prstGeom prst="rect">
          <a:avLst/>
        </a:prstGeom>
      </xdr:spPr>
    </xdr:pic>
    <xdr:clientData/>
  </xdr:one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1</xdr:row>
      <xdr:rowOff>142874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C1784AD-7322-45C5-B3C2-650F6B61C3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925" cy="342899"/>
        </a:xfrm>
        <a:prstGeom prst="rect">
          <a:avLst/>
        </a:prstGeom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1</xdr:row>
      <xdr:rowOff>142874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84C3A01-C3F8-4BFE-8842-8F2F67F808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925" cy="339724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1</xdr:row>
      <xdr:rowOff>142874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D973967-C5E5-488B-80AE-4E4BFB82F8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925" cy="342899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1</xdr:row>
      <xdr:rowOff>142874</xdr:rowOff>
    </xdr:to>
    <xdr:pic>
      <xdr:nvPicPr>
        <xdr:cNvPr id="4" name="Image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4814244-6D4B-43C0-AF4A-451A51B948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925" cy="339724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1</xdr:row>
      <xdr:rowOff>142874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F4014F2-7CBB-4E5C-A502-D71EA609B1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925" cy="342899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1</xdr:row>
      <xdr:rowOff>142874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ADA44AD-ED9B-438D-A7D4-68F03EF9D2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925" cy="339724"/>
        </a:xfrm>
        <a:prstGeom prst="rect">
          <a:avLst/>
        </a:prstGeom>
      </xdr:spPr>
    </xdr:pic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42591" cy="341406"/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591" cy="341406"/>
        </a:xfrm>
        <a:prstGeom prst="rect">
          <a:avLst/>
        </a:prstGeom>
      </xdr:spPr>
    </xdr:pic>
    <xdr:clientData/>
  </xdr:oneCellAnchor>
</xdr:wsDr>
</file>

<file path=xl/drawings/drawing4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42591" cy="341406"/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68E810F-8B4B-4008-A55E-14A85550A4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591" cy="341406"/>
        </a:xfrm>
        <a:prstGeom prst="rect">
          <a:avLst/>
        </a:prstGeom>
      </xdr:spPr>
    </xdr:pic>
    <xdr:clientData/>
  </xdr:oneCellAnchor>
</xdr:wsDr>
</file>

<file path=xl/drawings/drawing4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42591" cy="341406"/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F45DD93-DB97-4997-9933-038CCA1421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591" cy="341406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1</xdr:row>
      <xdr:rowOff>142874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6121018-41B8-4216-A60D-13EF17C83F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925" cy="342899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42591" cy="341406"/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1436000-6464-4E60-9DF5-33EF93AC3B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591" cy="341406"/>
        </a:xfrm>
        <a:prstGeom prst="rect">
          <a:avLst/>
        </a:prstGeom>
      </xdr:spPr>
    </xdr:pic>
    <xdr:clientData/>
  </xdr:oneCellAnchor>
</xdr:wsDr>
</file>

<file path=xl/drawings/drawing5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42591" cy="341406"/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06FA196-5162-4C89-A776-E5C2C2A104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591" cy="341406"/>
        </a:xfrm>
        <a:prstGeom prst="rect">
          <a:avLst/>
        </a:prstGeom>
      </xdr:spPr>
    </xdr:pic>
    <xdr:clientData/>
  </xdr:oneCellAnchor>
</xdr:wsDr>
</file>

<file path=xl/drawings/drawing5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42591" cy="341406"/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3351EAE-FEF2-4FCC-853C-77090BB4C5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591" cy="341406"/>
        </a:xfrm>
        <a:prstGeom prst="rect">
          <a:avLst/>
        </a:prstGeom>
      </xdr:spPr>
    </xdr:pic>
    <xdr:clientData/>
  </xdr:oneCellAnchor>
</xdr:wsDr>
</file>

<file path=xl/drawings/drawing5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42591" cy="341406"/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BF8DFAD-A07F-4A41-A077-F64AED8652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591" cy="341406"/>
        </a:xfrm>
        <a:prstGeom prst="rect">
          <a:avLst/>
        </a:prstGeom>
      </xdr:spPr>
    </xdr:pic>
    <xdr:clientData/>
  </xdr:oneCellAnchor>
</xdr:wsDr>
</file>

<file path=xl/drawings/drawing5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42591" cy="341406"/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AE5971A-190D-4915-8888-5BF27E53EA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591" cy="341406"/>
        </a:xfrm>
        <a:prstGeom prst="rect">
          <a:avLst/>
        </a:prstGeom>
      </xdr:spPr>
    </xdr:pic>
    <xdr:clientData/>
  </xdr:one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1</xdr:row>
      <xdr:rowOff>142874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D128555-9012-4E4E-86F4-EFB47D9CE6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925" cy="339724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542925</xdr:colOff>
      <xdr:row>2</xdr:row>
      <xdr:rowOff>142874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3CAA9A7-DBCA-4D4D-84D9-A39685D3F6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925" cy="339724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1</xdr:row>
      <xdr:rowOff>142874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11D4C83-2E94-4F5A-9225-2CA349CABB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925" cy="339724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1</xdr:row>
      <xdr:rowOff>142874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EF63B50-E601-4D4A-A42D-49D5C04F5B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925" cy="339724"/>
        </a:xfrm>
        <a:prstGeom prst="rect">
          <a:avLst/>
        </a:prstGeom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1</xdr:row>
      <xdr:rowOff>142874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5284624-8C23-4C0F-87E9-7835F3D3E1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925" cy="342899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666750</xdr:colOff>
      <xdr:row>1</xdr:row>
      <xdr:rowOff>144556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8DFE325-53D5-EDE8-FB59-CEEC016F9B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666750" cy="341406"/>
        </a:xfrm>
        <a:prstGeom prst="rect">
          <a:avLst/>
        </a:prstGeom>
      </xdr:spPr>
    </xdr:pic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1</xdr:row>
      <xdr:rowOff>142874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CCD40BF-AF8D-4FA4-BACD-EBEAB77931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925" cy="339724"/>
        </a:xfrm>
        <a:prstGeom prst="rect">
          <a:avLst/>
        </a:prstGeom>
      </xdr:spPr>
    </xdr:pic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1</xdr:row>
      <xdr:rowOff>142874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9C89E12-B1E7-4A56-856E-3151A5483F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925" cy="339724"/>
        </a:xfrm>
        <a:prstGeom prst="rect">
          <a:avLst/>
        </a:prstGeom>
      </xdr:spPr>
    </xdr:pic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1</xdr:row>
      <xdr:rowOff>142874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52835BF-CF5A-4160-B323-0E082BDCA9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925" cy="339724"/>
        </a:xfrm>
        <a:prstGeom prst="rect">
          <a:avLst/>
        </a:prstGeom>
      </xdr:spPr>
    </xdr:pic>
    <xdr:clientData/>
  </xdr:twoCellAnchor>
</xdr:wsDr>
</file>

<file path=xl/drawings/drawing6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1</xdr:row>
      <xdr:rowOff>142874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9BD9851-A754-4B14-B6CD-0B456A497D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925" cy="339724"/>
        </a:xfrm>
        <a:prstGeom prst="rect">
          <a:avLst/>
        </a:prstGeom>
      </xdr:spPr>
    </xdr:pic>
    <xdr:clientData/>
  </xdr:twoCellAnchor>
</xdr:wsDr>
</file>

<file path=xl/drawings/drawing6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1</xdr:row>
      <xdr:rowOff>142874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6E963B9-4194-43E6-B17B-F4D504E812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925" cy="339724"/>
        </a:xfrm>
        <a:prstGeom prst="rect">
          <a:avLst/>
        </a:prstGeom>
      </xdr:spPr>
    </xdr:pic>
    <xdr:clientData/>
  </xdr:twoCellAnchor>
</xdr:wsDr>
</file>

<file path=xl/drawings/drawing6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1</xdr:row>
      <xdr:rowOff>142874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741D314-8F5D-404C-A277-0B3948DB5A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925" cy="339724"/>
        </a:xfrm>
        <a:prstGeom prst="rect">
          <a:avLst/>
        </a:prstGeom>
      </xdr:spPr>
    </xdr:pic>
    <xdr:clientData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1</xdr:row>
      <xdr:rowOff>142874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142EB7B-7521-4222-91F0-30635D0EA6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925" cy="339724"/>
        </a:xfrm>
        <a:prstGeom prst="rect">
          <a:avLst/>
        </a:prstGeom>
      </xdr:spPr>
    </xdr:pic>
    <xdr:clientData/>
  </xdr:twoCellAnchor>
</xdr:wsDr>
</file>

<file path=xl/drawings/drawing6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1</xdr:row>
      <xdr:rowOff>142874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1EB557E-C4CF-4C77-937B-8108D688E4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925" cy="339724"/>
        </a:xfrm>
        <a:prstGeom prst="rect">
          <a:avLst/>
        </a:prstGeom>
      </xdr:spPr>
    </xdr:pic>
    <xdr:clientData/>
  </xdr:twoCellAnchor>
</xdr:wsDr>
</file>

<file path=xl/drawings/drawing6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1</xdr:row>
      <xdr:rowOff>142874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D11ED16-A133-4358-BB07-D54003F775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925" cy="339724"/>
        </a:xfrm>
        <a:prstGeom prst="rect">
          <a:avLst/>
        </a:prstGeom>
      </xdr:spPr>
    </xdr:pic>
    <xdr:clientData/>
  </xdr:twoCellAnchor>
</xdr:wsDr>
</file>

<file path=xl/drawings/drawing6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1</xdr:row>
      <xdr:rowOff>142874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D800CC0-4B24-467C-B335-A748885795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925" cy="33972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1</xdr:row>
      <xdr:rowOff>142874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6AA52B1-C702-4555-9050-9391B55E28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925" cy="342899"/>
        </a:xfrm>
        <a:prstGeom prst="rect">
          <a:avLst/>
        </a:prstGeom>
      </xdr:spPr>
    </xdr:pic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1</xdr:row>
      <xdr:rowOff>142874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11D0B00-1749-421D-B56A-BE21B52E7B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925" cy="339724"/>
        </a:xfrm>
        <a:prstGeom prst="rect">
          <a:avLst/>
        </a:prstGeom>
      </xdr:spPr>
    </xdr:pic>
    <xdr:clientData/>
  </xdr:twoCellAnchor>
</xdr:wsDr>
</file>

<file path=xl/drawings/drawing7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1</xdr:row>
      <xdr:rowOff>142874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4CF14A1-2100-4A6A-8F3E-6251D57D7E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925" cy="339724"/>
        </a:xfrm>
        <a:prstGeom prst="rect">
          <a:avLst/>
        </a:prstGeom>
      </xdr:spPr>
    </xdr:pic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1</xdr:row>
      <xdr:rowOff>142874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6BF39C7-47BD-4984-9ABA-1BD04FC79E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925" cy="339724"/>
        </a:xfrm>
        <a:prstGeom prst="rect">
          <a:avLst/>
        </a:prstGeom>
      </xdr:spPr>
    </xdr:pic>
    <xdr:clientData/>
  </xdr:twoCellAnchor>
</xdr:wsDr>
</file>

<file path=xl/drawings/drawing7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1</xdr:row>
      <xdr:rowOff>142874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2557E6D-7696-4E8C-8E5F-CB6008BF69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925" cy="339724"/>
        </a:xfrm>
        <a:prstGeom prst="rect">
          <a:avLst/>
        </a:prstGeom>
      </xdr:spPr>
    </xdr:pic>
    <xdr:clientData/>
  </xdr:twoCellAnchor>
</xdr:wsDr>
</file>

<file path=xl/drawings/drawing7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1</xdr:row>
      <xdr:rowOff>142874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69E10A5-E098-4049-A8D8-7D2128F237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925" cy="339724"/>
        </a:xfrm>
        <a:prstGeom prst="rect">
          <a:avLst/>
        </a:prstGeom>
      </xdr:spPr>
    </xdr:pic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1</xdr:row>
      <xdr:rowOff>142874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A7E12E5-6851-43E7-9DCA-F1F4E5AD87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925" cy="339724"/>
        </a:xfrm>
        <a:prstGeom prst="rect">
          <a:avLst/>
        </a:prstGeom>
      </xdr:spPr>
    </xdr:pic>
    <xdr:clientData/>
  </xdr:twoCellAnchor>
</xdr:wsDr>
</file>

<file path=xl/drawings/drawing7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1</xdr:row>
      <xdr:rowOff>142874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CAF6D2E-370D-49CD-8636-56678DDA96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925" cy="339724"/>
        </a:xfrm>
        <a:prstGeom prst="rect">
          <a:avLst/>
        </a:prstGeom>
      </xdr:spPr>
    </xdr:pic>
    <xdr:clientData/>
  </xdr:twoCellAnchor>
</xdr:wsDr>
</file>

<file path=xl/drawings/drawing7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1</xdr:row>
      <xdr:rowOff>142874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26F4489-1039-415C-A17F-B208CD8FF4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925" cy="339724"/>
        </a:xfrm>
        <a:prstGeom prst="rect">
          <a:avLst/>
        </a:prstGeom>
      </xdr:spPr>
    </xdr:pic>
    <xdr:clientData/>
  </xdr:twoCellAnchor>
</xdr:wsDr>
</file>

<file path=xl/drawings/drawing7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1</xdr:row>
      <xdr:rowOff>142874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C9CBF22-6FA8-44D2-9A15-88478AE4B4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925" cy="339724"/>
        </a:xfrm>
        <a:prstGeom prst="rect">
          <a:avLst/>
        </a:prstGeom>
      </xdr:spPr>
    </xdr:pic>
    <xdr:clientData/>
  </xdr:twoCellAnchor>
</xdr:wsDr>
</file>

<file path=xl/drawings/drawing7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1</xdr:row>
      <xdr:rowOff>142874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B12AFBB-6BED-4147-BC29-10A8308F88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925" cy="33972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1</xdr:row>
      <xdr:rowOff>142874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9AC3F30-6D99-40AC-90B7-E0BE8CCD81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925" cy="342899"/>
        </a:xfrm>
        <a:prstGeom prst="rect">
          <a:avLst/>
        </a:prstGeom>
      </xdr:spPr>
    </xdr:pic>
    <xdr:clientData/>
  </xdr:twoCellAnchor>
</xdr:wsDr>
</file>

<file path=xl/drawings/drawing8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1</xdr:row>
      <xdr:rowOff>142874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95474B5-2BBE-47F3-9AE3-078BDA8B3C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925" cy="339724"/>
        </a:xfrm>
        <a:prstGeom prst="rect">
          <a:avLst/>
        </a:prstGeom>
      </xdr:spPr>
    </xdr:pic>
    <xdr:clientData/>
  </xdr:twoCellAnchor>
</xdr:wsDr>
</file>

<file path=xl/drawings/drawing8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1</xdr:row>
      <xdr:rowOff>142874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0C7D5E1-0877-4456-93EC-AB6CFA8824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925" cy="339724"/>
        </a:xfrm>
        <a:prstGeom prst="rect">
          <a:avLst/>
        </a:prstGeom>
      </xdr:spPr>
    </xdr:pic>
    <xdr:clientData/>
  </xdr:twoCellAnchor>
</xdr:wsDr>
</file>

<file path=xl/drawings/drawing8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1</xdr:row>
      <xdr:rowOff>142874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9231009-E4B6-47EC-AABE-13382A247A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925" cy="339724"/>
        </a:xfrm>
        <a:prstGeom prst="rect">
          <a:avLst/>
        </a:prstGeom>
      </xdr:spPr>
    </xdr:pic>
    <xdr:clientData/>
  </xdr:twoCellAnchor>
</xdr:wsDr>
</file>

<file path=xl/drawings/drawing8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1</xdr:row>
      <xdr:rowOff>142874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49FB0FA-939E-4186-BA1D-F7BAFC2CEA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925" cy="339724"/>
        </a:xfrm>
        <a:prstGeom prst="rect">
          <a:avLst/>
        </a:prstGeom>
      </xdr:spPr>
    </xdr:pic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1</xdr:row>
      <xdr:rowOff>142874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EFB3AA3-57A1-4AE4-A2DB-AB53389EA8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925" cy="339724"/>
        </a:xfrm>
        <a:prstGeom prst="rect">
          <a:avLst/>
        </a:prstGeom>
      </xdr:spPr>
    </xdr:pic>
    <xdr:clientData/>
  </xdr:twoCellAnchor>
</xdr:wsDr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1</xdr:row>
      <xdr:rowOff>142874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0F8E8ED-FFBE-4387-8FA2-91D0A98770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925" cy="339724"/>
        </a:xfrm>
        <a:prstGeom prst="rect">
          <a:avLst/>
        </a:prstGeom>
      </xdr:spPr>
    </xdr:pic>
    <xdr:clientData/>
  </xdr:twoCellAnchor>
</xdr:wsDr>
</file>

<file path=xl/drawings/drawing8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1</xdr:row>
      <xdr:rowOff>142874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7917E95-C4F0-40AF-8612-4109BD32EB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925" cy="339724"/>
        </a:xfrm>
        <a:prstGeom prst="rect">
          <a:avLst/>
        </a:prstGeom>
      </xdr:spPr>
    </xdr:pic>
    <xdr:clientData/>
  </xdr:twoCellAnchor>
</xdr:wsDr>
</file>

<file path=xl/drawings/drawing8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1</xdr:row>
      <xdr:rowOff>142874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521F7ED-0C2F-4C86-A0EA-6BBD8BA997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925" cy="339724"/>
        </a:xfrm>
        <a:prstGeom prst="rect">
          <a:avLst/>
        </a:prstGeom>
      </xdr:spPr>
    </xdr:pic>
    <xdr:clientData/>
  </xdr:twoCellAnchor>
</xdr:wsDr>
</file>

<file path=xl/drawings/drawing8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1</xdr:row>
      <xdr:rowOff>142874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5D99BD8-7385-407E-B7BC-D7C11A529F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925" cy="342899"/>
        </a:xfrm>
        <a:prstGeom prst="rect">
          <a:avLst/>
        </a:prstGeom>
      </xdr:spPr>
    </xdr:pic>
    <xdr:clientData/>
  </xdr:twoCellAnchor>
</xdr:wsDr>
</file>

<file path=xl/drawings/drawing8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1</xdr:row>
      <xdr:rowOff>142874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5D463D1-8CE2-4E9F-A933-98D6991DC8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925" cy="342899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1</xdr:row>
      <xdr:rowOff>142874</xdr:rowOff>
    </xdr:to>
    <xdr:pic>
      <xdr:nvPicPr>
        <xdr:cNvPr id="4" name="Image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1F78B99-ADEF-41B4-A39D-FE57D5CA3C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925" cy="339724"/>
        </a:xfrm>
        <a:prstGeom prst="rect">
          <a:avLst/>
        </a:prstGeom>
      </xdr:spPr>
    </xdr:pic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1</xdr:row>
      <xdr:rowOff>142874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C8C1A07-779D-4BD0-B904-415457ECDC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925" cy="342899"/>
        </a:xfrm>
        <a:prstGeom prst="rect">
          <a:avLst/>
        </a:prstGeom>
      </xdr:spPr>
    </xdr:pic>
    <xdr:clientData/>
  </xdr:twoCellAnchor>
</xdr:wsDr>
</file>

<file path=xl/drawings/drawing9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1</xdr:row>
      <xdr:rowOff>142874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7D6D1ED-B3B5-4DFB-B0D0-C2A4738A26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925" cy="342899"/>
        </a:xfrm>
        <a:prstGeom prst="rect">
          <a:avLst/>
        </a:prstGeom>
      </xdr:spPr>
    </xdr:pic>
    <xdr:clientData/>
  </xdr:twoCellAnchor>
</xdr:wsDr>
</file>

<file path=xl/drawings/drawing9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1</xdr:row>
      <xdr:rowOff>142874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E56DDB4-EB52-4A47-BA84-6E59C8B24C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925" cy="342899"/>
        </a:xfrm>
        <a:prstGeom prst="rect">
          <a:avLst/>
        </a:prstGeom>
      </xdr:spPr>
    </xdr:pic>
    <xdr:clientData/>
  </xdr:twoCellAnchor>
</xdr:wsDr>
</file>

<file path=xl/drawings/drawing9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1</xdr:row>
      <xdr:rowOff>142874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E8ED713-1641-444A-AE74-14F947A1E4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925" cy="342899"/>
        </a:xfrm>
        <a:prstGeom prst="rect">
          <a:avLst/>
        </a:prstGeom>
      </xdr:spPr>
    </xdr:pic>
    <xdr:clientData/>
  </xdr:twoCellAnchor>
</xdr:wsDr>
</file>

<file path=xl/drawings/drawing9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1</xdr:row>
      <xdr:rowOff>142874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0400209-E5B9-450A-9A27-75DE4AC275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925" cy="342899"/>
        </a:xfrm>
        <a:prstGeom prst="rect">
          <a:avLst/>
        </a:prstGeom>
      </xdr:spPr>
    </xdr:pic>
    <xdr:clientData/>
  </xdr:twoCellAnchor>
</xdr:wsDr>
</file>

<file path=xl/drawings/drawing9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1</xdr:row>
      <xdr:rowOff>142874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5841C65-1DB5-4346-9B58-D8B18EDE61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925" cy="342899"/>
        </a:xfrm>
        <a:prstGeom prst="rect">
          <a:avLst/>
        </a:prstGeom>
      </xdr:spPr>
    </xdr:pic>
    <xdr:clientData/>
  </xdr:twoCellAnchor>
</xdr:wsDr>
</file>

<file path=xl/drawings/drawing9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1</xdr:row>
      <xdr:rowOff>142874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7427F94-062F-4A57-92D2-808D79FFC4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925" cy="342899"/>
        </a:xfrm>
        <a:prstGeom prst="rect">
          <a:avLst/>
        </a:prstGeom>
      </xdr:spPr>
    </xdr:pic>
    <xdr:clientData/>
  </xdr:twoCellAnchor>
</xdr:wsDr>
</file>

<file path=xl/drawings/drawing9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1</xdr:row>
      <xdr:rowOff>142874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345ED7D-D5DB-4A67-AC49-E6193A847D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925" cy="342899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nunes nzoli" id="{17BDF241-D8BD-4227-A972-226673B64D3A}" userId="a706e483b50659a6" providerId="Windows Live"/>
</personList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36" dT="2026-08-21T17:00:35.42" personId="{17BDF241-D8BD-4227-A972-226673B64D3A}" id="{5FD116E0-2F79-4534-8924-896774EB79C5}">
    <text>Vérifier les chiffres relatifs au «Report à nouveau» ; il y a rupture de cohérence à partir de 2022 !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B11" dT="2026-08-21T17:21:56.50" personId="{17BDF241-D8BD-4227-A972-226673B64D3A}" id="{57C3AA8C-A5BA-4140-9117-2DB36536C09B}">
    <text>Compléter les chiffres ici !</text>
  </threadedComment>
</ThreadedComments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4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5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6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7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0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1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3.xml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4.xml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5.xml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6.xml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7.xml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8.xml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9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0.xml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12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2.xml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3.xml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4.xml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5.xml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6.xml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7.xml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8.xml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9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0.xml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1.xml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2.xml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3.xml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4.xml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5.xml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6.xml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7.xml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8.xml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9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0.xml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1.xml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2.xml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3.xml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4.xml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5.xml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6.xml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7.xml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8.xml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9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3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0.xml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1.xml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2.xml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3.xml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4.xml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5.xml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6.xml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7.xml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8.xml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9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0.xml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1.xml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2.xml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3.xml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4.xml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5.xml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6.xml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7.xml"/></Relationships>
</file>

<file path=xl/worksheets/_rels/sheet8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8.xml"/><Relationship Id="rId1" Type="http://schemas.openxmlformats.org/officeDocument/2006/relationships/printerSettings" Target="../printerSettings/printerSettings13.bin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9.xml"/><Relationship Id="rId4" Type="http://schemas.microsoft.com/office/2017/10/relationships/threadedComment" Target="../threadedComments/threadedComment1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0.xml"/></Relationships>
</file>

<file path=xl/worksheets/_rels/sheet9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1.xml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2.xml"/></Relationships>
</file>

<file path=xl/worksheets/_rels/sheet9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3.xml"/></Relationships>
</file>

<file path=xl/worksheets/_rels/sheet9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4.xml"/></Relationships>
</file>

<file path=xl/worksheets/_rels/sheet9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5.xml"/></Relationships>
</file>

<file path=xl/worksheets/_rels/sheet9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6.xml"/></Relationships>
</file>

<file path=xl/worksheets/_rels/sheet9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97.xml"/><Relationship Id="rId4" Type="http://schemas.microsoft.com/office/2017/10/relationships/threadedComment" Target="../threadedComments/threadedComment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>
    <tabColor theme="0"/>
  </sheetPr>
  <dimension ref="A2:F521"/>
  <sheetViews>
    <sheetView showGridLines="0" showRowColHeaders="0" tabSelected="1" zoomScaleNormal="100" workbookViewId="0">
      <selection activeCell="G6" sqref="G6"/>
    </sheetView>
  </sheetViews>
  <sheetFormatPr baseColWidth="10" defaultColWidth="11" defaultRowHeight="15.5" outlineLevelRow="2" x14ac:dyDescent="0.35"/>
  <cols>
    <col min="1" max="1" width="6.5" style="2" customWidth="1"/>
    <col min="2" max="2" width="74.08203125" style="2" customWidth="1"/>
    <col min="3" max="16384" width="11" style="2"/>
  </cols>
  <sheetData>
    <row r="2" spans="2:5" x14ac:dyDescent="0.35">
      <c r="B2" s="1" t="s">
        <v>204</v>
      </c>
    </row>
    <row r="3" spans="2:5" x14ac:dyDescent="0.35">
      <c r="B3" s="3" t="s">
        <v>205</v>
      </c>
    </row>
    <row r="4" spans="2:5" ht="19.5" customHeight="1" x14ac:dyDescent="0.35"/>
    <row r="5" spans="2:5" ht="19.5" hidden="1" customHeight="1" x14ac:dyDescent="0.35"/>
    <row r="6" spans="2:5" ht="12" customHeight="1" x14ac:dyDescent="0.35">
      <c r="E6" s="393" t="s">
        <v>718</v>
      </c>
    </row>
    <row r="7" spans="2:5" ht="29.5" customHeight="1" x14ac:dyDescent="0.35">
      <c r="B7" s="41" t="s">
        <v>1140</v>
      </c>
      <c r="E7" s="392" t="s">
        <v>716</v>
      </c>
    </row>
    <row r="8" spans="2:5" ht="12" customHeight="1" x14ac:dyDescent="0.35"/>
    <row r="9" spans="2:5" ht="19.5" customHeight="1" x14ac:dyDescent="0.35">
      <c r="B9" s="164" t="s">
        <v>208</v>
      </c>
      <c r="E9" s="392" t="s">
        <v>719</v>
      </c>
    </row>
    <row r="10" spans="2:5" ht="19.5" customHeight="1" x14ac:dyDescent="0.35">
      <c r="B10" s="379" t="s">
        <v>708</v>
      </c>
    </row>
    <row r="11" spans="2:5" ht="12" customHeight="1" x14ac:dyDescent="0.35"/>
    <row r="12" spans="2:5" s="5" customFormat="1" ht="37.5" customHeight="1" x14ac:dyDescent="0.35">
      <c r="B12" s="4" t="s">
        <v>332</v>
      </c>
      <c r="D12" s="5" t="s">
        <v>15</v>
      </c>
    </row>
    <row r="13" spans="2:5" s="5" customFormat="1" ht="8.5" customHeight="1" x14ac:dyDescent="0.35"/>
    <row r="14" spans="2:5" s="5" customFormat="1" ht="20.25" hidden="1" customHeight="1" outlineLevel="1" x14ac:dyDescent="0.35">
      <c r="B14" s="396" t="s">
        <v>651</v>
      </c>
    </row>
    <row r="15" spans="2:5" s="5" customFormat="1" ht="20.25" hidden="1" customHeight="1" outlineLevel="1" x14ac:dyDescent="0.35">
      <c r="B15" s="260" t="s">
        <v>460</v>
      </c>
    </row>
    <row r="16" spans="2:5" s="5" customFormat="1" ht="20.25" hidden="1" customHeight="1" outlineLevel="2" x14ac:dyDescent="0.35">
      <c r="B16" s="261" t="s">
        <v>461</v>
      </c>
    </row>
    <row r="17" spans="2:5" s="5" customFormat="1" ht="20.25" hidden="1" customHeight="1" outlineLevel="2" x14ac:dyDescent="0.35">
      <c r="B17" s="261" t="s">
        <v>468</v>
      </c>
    </row>
    <row r="18" spans="2:5" s="5" customFormat="1" ht="20.25" hidden="1" customHeight="1" outlineLevel="2" x14ac:dyDescent="0.35">
      <c r="B18" s="261" t="s">
        <v>467</v>
      </c>
    </row>
    <row r="19" spans="2:5" s="5" customFormat="1" ht="20.25" hidden="1" customHeight="1" outlineLevel="2" x14ac:dyDescent="0.35">
      <c r="B19" s="261" t="s">
        <v>466</v>
      </c>
    </row>
    <row r="20" spans="2:5" s="5" customFormat="1" ht="20.25" hidden="1" customHeight="1" outlineLevel="2" x14ac:dyDescent="0.35">
      <c r="B20" s="261" t="s">
        <v>465</v>
      </c>
    </row>
    <row r="21" spans="2:5" s="5" customFormat="1" ht="20.25" hidden="1" customHeight="1" outlineLevel="2" x14ac:dyDescent="0.35">
      <c r="B21" s="261" t="s">
        <v>464</v>
      </c>
      <c r="E21" s="74"/>
    </row>
    <row r="22" spans="2:5" s="5" customFormat="1" ht="20.25" hidden="1" customHeight="1" outlineLevel="2" x14ac:dyDescent="0.35">
      <c r="B22" s="261" t="s">
        <v>469</v>
      </c>
    </row>
    <row r="23" spans="2:5" s="5" customFormat="1" ht="20.25" hidden="1" customHeight="1" outlineLevel="2" x14ac:dyDescent="0.35">
      <c r="B23" s="261" t="s">
        <v>470</v>
      </c>
    </row>
    <row r="24" spans="2:5" s="5" customFormat="1" ht="20.25" hidden="1" customHeight="1" outlineLevel="2" x14ac:dyDescent="0.35">
      <c r="B24" s="261" t="s">
        <v>471</v>
      </c>
    </row>
    <row r="25" spans="2:5" s="5" customFormat="1" ht="20.25" hidden="1" customHeight="1" outlineLevel="2" x14ac:dyDescent="0.35">
      <c r="B25" s="262" t="s">
        <v>472</v>
      </c>
    </row>
    <row r="26" spans="2:5" s="5" customFormat="1" ht="20.25" hidden="1" customHeight="1" outlineLevel="2" x14ac:dyDescent="0.35">
      <c r="B26" s="261" t="s">
        <v>390</v>
      </c>
    </row>
    <row r="27" spans="2:5" ht="21" hidden="1" customHeight="1" outlineLevel="2" x14ac:dyDescent="0.35">
      <c r="B27" s="262" t="s">
        <v>462</v>
      </c>
    </row>
    <row r="28" spans="2:5" ht="21" hidden="1" customHeight="1" outlineLevel="2" x14ac:dyDescent="0.35">
      <c r="B28" s="261" t="s">
        <v>631</v>
      </c>
    </row>
    <row r="29" spans="2:5" ht="20.25" hidden="1" customHeight="1" outlineLevel="2" x14ac:dyDescent="0.35">
      <c r="B29" s="261" t="s">
        <v>634</v>
      </c>
    </row>
    <row r="30" spans="2:5" ht="20.25" hidden="1" customHeight="1" outlineLevel="2" x14ac:dyDescent="0.35">
      <c r="B30" s="261" t="s">
        <v>630</v>
      </c>
    </row>
    <row r="31" spans="2:5" ht="16" hidden="1" customHeight="1" outlineLevel="2" x14ac:dyDescent="0.35">
      <c r="B31" s="82" t="s">
        <v>632</v>
      </c>
    </row>
    <row r="32" spans="2:5" ht="16.5" hidden="1" customHeight="1" outlineLevel="2" x14ac:dyDescent="0.35">
      <c r="B32" s="261" t="s">
        <v>635</v>
      </c>
    </row>
    <row r="33" spans="2:2" ht="20.25" hidden="1" customHeight="1" outlineLevel="2" x14ac:dyDescent="0.35">
      <c r="B33" s="261" t="s">
        <v>633</v>
      </c>
    </row>
    <row r="34" spans="2:2" ht="20.25" hidden="1" customHeight="1" outlineLevel="2" x14ac:dyDescent="0.35">
      <c r="B34" s="261" t="s">
        <v>463</v>
      </c>
    </row>
    <row r="35" spans="2:2" ht="20.25" hidden="1" customHeight="1" outlineLevel="2" x14ac:dyDescent="0.35">
      <c r="B35" s="261" t="s">
        <v>400</v>
      </c>
    </row>
    <row r="36" spans="2:2" ht="20.25" hidden="1" customHeight="1" outlineLevel="2" x14ac:dyDescent="0.35">
      <c r="B36" s="261" t="s">
        <v>401</v>
      </c>
    </row>
    <row r="37" spans="2:2" ht="17.25" hidden="1" customHeight="1" outlineLevel="2" x14ac:dyDescent="0.35">
      <c r="B37" s="261" t="s">
        <v>402</v>
      </c>
    </row>
    <row r="38" spans="2:2" ht="17.25" hidden="1" customHeight="1" outlineLevel="1" collapsed="1" x14ac:dyDescent="0.35">
      <c r="B38" s="261"/>
    </row>
    <row r="39" spans="2:2" ht="19.5" hidden="1" customHeight="1" outlineLevel="1" x14ac:dyDescent="0.35">
      <c r="B39" s="260" t="s">
        <v>473</v>
      </c>
    </row>
    <row r="40" spans="2:2" ht="19.5" hidden="1" customHeight="1" outlineLevel="2" x14ac:dyDescent="0.35">
      <c r="B40" s="261" t="s">
        <v>0</v>
      </c>
    </row>
    <row r="41" spans="2:2" ht="19.5" hidden="1" customHeight="1" outlineLevel="2" x14ac:dyDescent="0.35">
      <c r="B41" s="261" t="s">
        <v>409</v>
      </c>
    </row>
    <row r="42" spans="2:2" ht="19.5" hidden="1" customHeight="1" outlineLevel="2" x14ac:dyDescent="0.35">
      <c r="B42" s="261" t="s">
        <v>474</v>
      </c>
    </row>
    <row r="43" spans="2:2" ht="19.5" hidden="1" customHeight="1" outlineLevel="2" x14ac:dyDescent="0.35">
      <c r="B43" s="261" t="s">
        <v>478</v>
      </c>
    </row>
    <row r="44" spans="2:2" ht="19.5" hidden="1" customHeight="1" outlineLevel="2" x14ac:dyDescent="0.35">
      <c r="B44" s="261" t="s">
        <v>411</v>
      </c>
    </row>
    <row r="45" spans="2:2" ht="19.5" hidden="1" customHeight="1" outlineLevel="2" x14ac:dyDescent="0.35">
      <c r="B45" s="261" t="s">
        <v>417</v>
      </c>
    </row>
    <row r="46" spans="2:2" ht="19.5" hidden="1" customHeight="1" outlineLevel="2" x14ac:dyDescent="0.35">
      <c r="B46" s="261" t="s">
        <v>418</v>
      </c>
    </row>
    <row r="47" spans="2:2" ht="19.5" hidden="1" customHeight="1" outlineLevel="2" x14ac:dyDescent="0.35">
      <c r="B47" s="261" t="s">
        <v>479</v>
      </c>
    </row>
    <row r="48" spans="2:2" ht="19.5" hidden="1" customHeight="1" outlineLevel="2" x14ac:dyDescent="0.35">
      <c r="B48" s="261" t="s">
        <v>421</v>
      </c>
    </row>
    <row r="49" spans="2:2" ht="19.5" hidden="1" customHeight="1" outlineLevel="2" x14ac:dyDescent="0.35">
      <c r="B49" s="261" t="s">
        <v>422</v>
      </c>
    </row>
    <row r="50" spans="2:2" ht="19.5" hidden="1" customHeight="1" outlineLevel="2" x14ac:dyDescent="0.35">
      <c r="B50" s="261" t="s">
        <v>432</v>
      </c>
    </row>
    <row r="51" spans="2:2" ht="19.5" hidden="1" customHeight="1" outlineLevel="2" x14ac:dyDescent="0.35">
      <c r="B51" s="261" t="s">
        <v>480</v>
      </c>
    </row>
    <row r="52" spans="2:2" ht="19.5" hidden="1" customHeight="1" outlineLevel="2" x14ac:dyDescent="0.35">
      <c r="B52" s="261" t="s">
        <v>481</v>
      </c>
    </row>
    <row r="53" spans="2:2" ht="19.5" hidden="1" customHeight="1" outlineLevel="2" x14ac:dyDescent="0.35">
      <c r="B53" s="261" t="s">
        <v>629</v>
      </c>
    </row>
    <row r="54" spans="2:2" ht="19.5" hidden="1" customHeight="1" outlineLevel="2" x14ac:dyDescent="0.35">
      <c r="B54" s="261" t="s">
        <v>482</v>
      </c>
    </row>
    <row r="55" spans="2:2" ht="19.5" hidden="1" customHeight="1" outlineLevel="2" x14ac:dyDescent="0.35">
      <c r="B55" s="261" t="s">
        <v>206</v>
      </c>
    </row>
    <row r="56" spans="2:2" ht="19.5" hidden="1" customHeight="1" outlineLevel="2" x14ac:dyDescent="0.35">
      <c r="B56" s="261" t="s">
        <v>483</v>
      </c>
    </row>
    <row r="57" spans="2:2" ht="19.5" hidden="1" customHeight="1" outlineLevel="2" x14ac:dyDescent="0.35">
      <c r="B57" s="261" t="s">
        <v>453</v>
      </c>
    </row>
    <row r="58" spans="2:2" ht="19.5" hidden="1" customHeight="1" outlineLevel="2" x14ac:dyDescent="0.35">
      <c r="B58" s="261" t="s">
        <v>454</v>
      </c>
    </row>
    <row r="59" spans="2:2" ht="19.5" hidden="1" customHeight="1" outlineLevel="2" x14ac:dyDescent="0.35">
      <c r="B59" s="261" t="s">
        <v>455</v>
      </c>
    </row>
    <row r="60" spans="2:2" ht="19.5" hidden="1" customHeight="1" outlineLevel="2" x14ac:dyDescent="0.35">
      <c r="B60" s="261" t="s">
        <v>475</v>
      </c>
    </row>
    <row r="61" spans="2:2" ht="19.5" hidden="1" customHeight="1" outlineLevel="2" x14ac:dyDescent="0.35">
      <c r="B61" s="261" t="s">
        <v>456</v>
      </c>
    </row>
    <row r="62" spans="2:2" ht="19.5" hidden="1" customHeight="1" outlineLevel="2" x14ac:dyDescent="0.35">
      <c r="B62" s="261" t="s">
        <v>457</v>
      </c>
    </row>
    <row r="63" spans="2:2" ht="19.5" hidden="1" customHeight="1" outlineLevel="2" x14ac:dyDescent="0.35">
      <c r="B63" s="261" t="s">
        <v>484</v>
      </c>
    </row>
    <row r="64" spans="2:2" ht="19.5" hidden="1" customHeight="1" outlineLevel="2" x14ac:dyDescent="0.35">
      <c r="B64" s="261" t="s">
        <v>458</v>
      </c>
    </row>
    <row r="65" spans="1:2" ht="19.5" hidden="1" customHeight="1" outlineLevel="2" x14ac:dyDescent="0.35">
      <c r="B65" s="261" t="s">
        <v>485</v>
      </c>
    </row>
    <row r="66" spans="1:2" ht="19.5" hidden="1" customHeight="1" outlineLevel="2" x14ac:dyDescent="0.35">
      <c r="B66" s="261" t="s">
        <v>459</v>
      </c>
    </row>
    <row r="67" spans="1:2" ht="19.5" hidden="1" customHeight="1" outlineLevel="2" x14ac:dyDescent="0.35">
      <c r="B67" s="261" t="s">
        <v>486</v>
      </c>
    </row>
    <row r="68" spans="1:2" ht="19.5" hidden="1" customHeight="1" outlineLevel="2" x14ac:dyDescent="0.35">
      <c r="B68" s="261" t="s">
        <v>487</v>
      </c>
    </row>
    <row r="69" spans="1:2" ht="19.5" hidden="1" customHeight="1" outlineLevel="2" x14ac:dyDescent="0.35">
      <c r="B69" s="261" t="s">
        <v>488</v>
      </c>
    </row>
    <row r="70" spans="1:2" ht="19.5" hidden="1" customHeight="1" outlineLevel="2" x14ac:dyDescent="0.35">
      <c r="B70" s="261" t="s">
        <v>489</v>
      </c>
    </row>
    <row r="71" spans="1:2" ht="19.5" hidden="1" customHeight="1" outlineLevel="2" x14ac:dyDescent="0.35">
      <c r="B71" s="261" t="s">
        <v>490</v>
      </c>
    </row>
    <row r="72" spans="1:2" ht="19.5" hidden="1" customHeight="1" outlineLevel="2" x14ac:dyDescent="0.35">
      <c r="B72" s="261" t="s">
        <v>491</v>
      </c>
    </row>
    <row r="73" spans="1:2" ht="19.5" hidden="1" customHeight="1" outlineLevel="2" x14ac:dyDescent="0.35">
      <c r="B73" s="261" t="s">
        <v>476</v>
      </c>
    </row>
    <row r="74" spans="1:2" ht="19.5" hidden="1" customHeight="1" outlineLevel="2" x14ac:dyDescent="0.35">
      <c r="B74" s="261" t="s">
        <v>477</v>
      </c>
    </row>
    <row r="75" spans="1:2" ht="11" hidden="1" customHeight="1" outlineLevel="2" x14ac:dyDescent="0.35">
      <c r="B75" s="261"/>
    </row>
    <row r="76" spans="1:2" ht="15.5" hidden="1" customHeight="1" outlineLevel="1" collapsed="1" x14ac:dyDescent="0.35">
      <c r="A76" s="5"/>
      <c r="B76" s="5"/>
    </row>
    <row r="77" spans="1:2" ht="19.5" hidden="1" customHeight="1" outlineLevel="1" x14ac:dyDescent="0.35">
      <c r="B77" s="396" t="s">
        <v>650</v>
      </c>
    </row>
    <row r="78" spans="1:2" ht="21.5" hidden="1" customHeight="1" outlineLevel="1" x14ac:dyDescent="0.35">
      <c r="B78" s="260" t="s">
        <v>492</v>
      </c>
    </row>
    <row r="79" spans="1:2" ht="19.5" hidden="1" customHeight="1" outlineLevel="2" x14ac:dyDescent="0.35">
      <c r="B79" s="82" t="s">
        <v>493</v>
      </c>
    </row>
    <row r="80" spans="1:2" ht="21.5" hidden="1" customHeight="1" outlineLevel="2" x14ac:dyDescent="0.35">
      <c r="B80" s="82" t="s">
        <v>494</v>
      </c>
    </row>
    <row r="81" spans="2:6" ht="11.5" hidden="1" customHeight="1" outlineLevel="1" collapsed="1" x14ac:dyDescent="0.35">
      <c r="B81" s="82"/>
    </row>
    <row r="82" spans="2:6" ht="21.5" hidden="1" customHeight="1" outlineLevel="1" x14ac:dyDescent="0.35">
      <c r="B82" s="260" t="s">
        <v>495</v>
      </c>
    </row>
    <row r="83" spans="2:6" ht="21.5" hidden="1" customHeight="1" outlineLevel="2" x14ac:dyDescent="0.35">
      <c r="B83" s="260" t="s">
        <v>529</v>
      </c>
    </row>
    <row r="84" spans="2:6" ht="11" hidden="1" customHeight="1" outlineLevel="1" collapsed="1" x14ac:dyDescent="0.35">
      <c r="B84" s="260"/>
    </row>
    <row r="85" spans="2:6" ht="13" hidden="1" customHeight="1" outlineLevel="1" x14ac:dyDescent="0.35">
      <c r="B85" s="260"/>
      <c r="F85" s="2" t="s">
        <v>15</v>
      </c>
    </row>
    <row r="86" spans="2:6" ht="19.5" hidden="1" customHeight="1" outlineLevel="1" x14ac:dyDescent="0.35">
      <c r="B86" s="396" t="s">
        <v>496</v>
      </c>
    </row>
    <row r="87" spans="2:6" ht="19.5" hidden="1" customHeight="1" outlineLevel="1" x14ac:dyDescent="0.35">
      <c r="B87" s="260" t="s">
        <v>497</v>
      </c>
    </row>
    <row r="88" spans="2:6" ht="19.5" hidden="1" customHeight="1" outlineLevel="2" x14ac:dyDescent="0.35">
      <c r="B88" s="82" t="s">
        <v>498</v>
      </c>
    </row>
    <row r="89" spans="2:6" ht="19.5" hidden="1" customHeight="1" outlineLevel="2" x14ac:dyDescent="0.35">
      <c r="B89" s="82" t="s">
        <v>499</v>
      </c>
    </row>
    <row r="90" spans="2:6" ht="13" hidden="1" customHeight="1" outlineLevel="1" collapsed="1" x14ac:dyDescent="0.35">
      <c r="B90" s="82"/>
    </row>
    <row r="91" spans="2:6" ht="19.5" hidden="1" customHeight="1" outlineLevel="1" x14ac:dyDescent="0.35">
      <c r="B91" s="260" t="s">
        <v>500</v>
      </c>
    </row>
    <row r="92" spans="2:6" ht="19.5" hidden="1" customHeight="1" outlineLevel="2" x14ac:dyDescent="0.35">
      <c r="B92" s="260" t="s">
        <v>529</v>
      </c>
    </row>
    <row r="93" spans="2:6" hidden="1" outlineLevel="1" collapsed="1" x14ac:dyDescent="0.35">
      <c r="B93" s="260"/>
    </row>
    <row r="94" spans="2:6" ht="12" hidden="1" customHeight="1" outlineLevel="1" x14ac:dyDescent="0.35">
      <c r="B94" s="260"/>
    </row>
    <row r="95" spans="2:6" ht="19.5" hidden="1" customHeight="1" outlineLevel="1" x14ac:dyDescent="0.35">
      <c r="B95" s="396" t="s">
        <v>501</v>
      </c>
    </row>
    <row r="96" spans="2:6" ht="19.5" hidden="1" customHeight="1" outlineLevel="1" x14ac:dyDescent="0.35">
      <c r="B96" s="260" t="s">
        <v>502</v>
      </c>
    </row>
    <row r="97" spans="2:2" ht="19.5" hidden="1" customHeight="1" outlineLevel="2" x14ac:dyDescent="0.35">
      <c r="B97" s="82" t="s">
        <v>503</v>
      </c>
    </row>
    <row r="98" spans="2:2" ht="14" hidden="1" customHeight="1" outlineLevel="1" collapsed="1" x14ac:dyDescent="0.35">
      <c r="B98" s="82"/>
    </row>
    <row r="99" spans="2:2" ht="19.5" hidden="1" customHeight="1" outlineLevel="1" x14ac:dyDescent="0.35">
      <c r="B99" s="260" t="s">
        <v>504</v>
      </c>
    </row>
    <row r="100" spans="2:2" ht="20.25" hidden="1" customHeight="1" outlineLevel="2" x14ac:dyDescent="0.35">
      <c r="B100" s="82" t="s">
        <v>505</v>
      </c>
    </row>
    <row r="101" spans="2:2" ht="20.25" hidden="1" customHeight="1" outlineLevel="2" x14ac:dyDescent="0.35">
      <c r="B101" s="82" t="s">
        <v>506</v>
      </c>
    </row>
    <row r="102" spans="2:2" ht="20.25" hidden="1" customHeight="1" outlineLevel="2" x14ac:dyDescent="0.35">
      <c r="B102" s="82" t="s">
        <v>507</v>
      </c>
    </row>
    <row r="103" spans="2:2" ht="20.25" hidden="1" customHeight="1" outlineLevel="2" x14ac:dyDescent="0.35">
      <c r="B103" s="82" t="s">
        <v>511</v>
      </c>
    </row>
    <row r="104" spans="2:2" ht="20.25" hidden="1" customHeight="1" outlineLevel="2" x14ac:dyDescent="0.35">
      <c r="B104" s="82" t="s">
        <v>512</v>
      </c>
    </row>
    <row r="105" spans="2:2" ht="20.25" hidden="1" customHeight="1" outlineLevel="2" x14ac:dyDescent="0.35">
      <c r="B105" s="82" t="s">
        <v>513</v>
      </c>
    </row>
    <row r="106" spans="2:2" ht="20.25" hidden="1" customHeight="1" outlineLevel="2" x14ac:dyDescent="0.35">
      <c r="B106" s="82" t="s">
        <v>514</v>
      </c>
    </row>
    <row r="107" spans="2:2" ht="20.25" hidden="1" customHeight="1" outlineLevel="2" x14ac:dyDescent="0.35">
      <c r="B107" s="82" t="s">
        <v>515</v>
      </c>
    </row>
    <row r="108" spans="2:2" ht="20.25" hidden="1" customHeight="1" outlineLevel="2" x14ac:dyDescent="0.35">
      <c r="B108" s="82" t="s">
        <v>516</v>
      </c>
    </row>
    <row r="109" spans="2:2" ht="20.25" hidden="1" customHeight="1" outlineLevel="2" x14ac:dyDescent="0.35">
      <c r="B109" s="82" t="s">
        <v>517</v>
      </c>
    </row>
    <row r="110" spans="2:2" ht="20.25" hidden="1" customHeight="1" outlineLevel="2" x14ac:dyDescent="0.35">
      <c r="B110" s="82" t="s">
        <v>508</v>
      </c>
    </row>
    <row r="111" spans="2:2" ht="20.25" hidden="1" customHeight="1" outlineLevel="2" x14ac:dyDescent="0.35">
      <c r="B111" s="82" t="s">
        <v>638</v>
      </c>
    </row>
    <row r="112" spans="2:2" ht="20.25" hidden="1" customHeight="1" outlineLevel="2" x14ac:dyDescent="0.35">
      <c r="B112" s="82" t="s">
        <v>509</v>
      </c>
    </row>
    <row r="113" spans="2:4" ht="20.25" hidden="1" customHeight="1" outlineLevel="2" x14ac:dyDescent="0.35">
      <c r="B113" s="82" t="s">
        <v>510</v>
      </c>
    </row>
    <row r="114" spans="2:4" ht="20.25" hidden="1" customHeight="1" outlineLevel="2" x14ac:dyDescent="0.35">
      <c r="B114" s="82" t="s">
        <v>518</v>
      </c>
    </row>
    <row r="115" spans="2:4" ht="20.25" hidden="1" customHeight="1" outlineLevel="2" x14ac:dyDescent="0.35">
      <c r="B115" s="82" t="s">
        <v>519</v>
      </c>
    </row>
    <row r="116" spans="2:4" ht="20.25" hidden="1" customHeight="1" outlineLevel="2" x14ac:dyDescent="0.35">
      <c r="B116" s="82" t="s">
        <v>520</v>
      </c>
    </row>
    <row r="117" spans="2:4" ht="20.25" hidden="1" customHeight="1" outlineLevel="2" x14ac:dyDescent="0.35">
      <c r="B117" s="82" t="s">
        <v>521</v>
      </c>
    </row>
    <row r="118" spans="2:4" ht="20.25" hidden="1" customHeight="1" outlineLevel="2" x14ac:dyDescent="0.35">
      <c r="B118" s="82" t="s">
        <v>522</v>
      </c>
    </row>
    <row r="119" spans="2:4" ht="20.25" hidden="1" customHeight="1" outlineLevel="2" x14ac:dyDescent="0.35">
      <c r="B119" s="82" t="s">
        <v>523</v>
      </c>
    </row>
    <row r="120" spans="2:4" ht="20.25" hidden="1" customHeight="1" outlineLevel="2" x14ac:dyDescent="0.35">
      <c r="B120" s="82" t="s">
        <v>639</v>
      </c>
    </row>
    <row r="121" spans="2:4" ht="20.25" hidden="1" customHeight="1" outlineLevel="1" collapsed="1" x14ac:dyDescent="0.35">
      <c r="B121" s="82"/>
    </row>
    <row r="122" spans="2:4" ht="14.5" customHeight="1" collapsed="1" x14ac:dyDescent="0.35"/>
    <row r="123" spans="2:4" ht="35.25" customHeight="1" x14ac:dyDescent="0.35">
      <c r="B123" s="4" t="s">
        <v>331</v>
      </c>
    </row>
    <row r="124" spans="2:4" ht="20.25" hidden="1" customHeight="1" outlineLevel="1" x14ac:dyDescent="0.35">
      <c r="B124" s="82" t="s">
        <v>270</v>
      </c>
    </row>
    <row r="125" spans="2:4" ht="20.25" hidden="1" customHeight="1" outlineLevel="1" x14ac:dyDescent="0.35">
      <c r="B125" s="82" t="s">
        <v>524</v>
      </c>
    </row>
    <row r="126" spans="2:4" ht="17.25" hidden="1" customHeight="1" outlineLevel="1" x14ac:dyDescent="0.35">
      <c r="B126" s="82" t="s">
        <v>207</v>
      </c>
    </row>
    <row r="127" spans="2:4" ht="17.25" hidden="1" customHeight="1" outlineLevel="1" x14ac:dyDescent="0.35">
      <c r="B127" s="82" t="s">
        <v>525</v>
      </c>
      <c r="D127" s="2" t="s">
        <v>3</v>
      </c>
    </row>
    <row r="128" spans="2:4" ht="20.25" hidden="1" customHeight="1" outlineLevel="1" x14ac:dyDescent="0.35">
      <c r="B128" s="82" t="s">
        <v>526</v>
      </c>
    </row>
    <row r="129" spans="2:2" ht="20.25" hidden="1" customHeight="1" outlineLevel="1" x14ac:dyDescent="0.35">
      <c r="B129" s="82" t="s">
        <v>527</v>
      </c>
    </row>
    <row r="130" spans="2:2" ht="19.5" hidden="1" customHeight="1" outlineLevel="1" x14ac:dyDescent="0.35">
      <c r="B130" s="82" t="s">
        <v>528</v>
      </c>
    </row>
    <row r="131" spans="2:2" ht="22.5" customHeight="1" collapsed="1" x14ac:dyDescent="0.35"/>
    <row r="132" spans="2:2" ht="33" customHeight="1" x14ac:dyDescent="0.35">
      <c r="B132" s="4" t="s">
        <v>252</v>
      </c>
    </row>
    <row r="133" spans="2:2" ht="20.25" hidden="1" customHeight="1" outlineLevel="1" x14ac:dyDescent="0.35">
      <c r="B133" s="82" t="s">
        <v>2</v>
      </c>
    </row>
    <row r="134" spans="2:2" hidden="1" outlineLevel="1" x14ac:dyDescent="0.35">
      <c r="B134" s="82" t="s">
        <v>727</v>
      </c>
    </row>
    <row r="135" spans="2:2" ht="19.5" hidden="1" customHeight="1" outlineLevel="1" x14ac:dyDescent="0.35">
      <c r="B135"/>
    </row>
    <row r="136" spans="2:2" ht="20.25" customHeight="1" collapsed="1" x14ac:dyDescent="0.35">
      <c r="B136" s="82"/>
    </row>
    <row r="137" spans="2:2" ht="19.5" customHeight="1" x14ac:dyDescent="0.35">
      <c r="B137" s="82"/>
    </row>
    <row r="138" spans="2:2" ht="18.75" customHeight="1" x14ac:dyDescent="0.45">
      <c r="B138" s="6"/>
    </row>
    <row r="139" spans="2:2" ht="21" customHeight="1" x14ac:dyDescent="0.45">
      <c r="B139" s="259"/>
    </row>
    <row r="140" spans="2:2" ht="21" customHeight="1" x14ac:dyDescent="0.45">
      <c r="B140" s="6"/>
    </row>
    <row r="141" spans="2:2" ht="20.5" x14ac:dyDescent="0.45">
      <c r="B141" s="6"/>
    </row>
    <row r="142" spans="2:2" ht="20.5" x14ac:dyDescent="0.45">
      <c r="B142" s="6"/>
    </row>
    <row r="143" spans="2:2" ht="20.5" x14ac:dyDescent="0.45">
      <c r="B143" s="6"/>
    </row>
    <row r="144" spans="2:2" ht="20.5" x14ac:dyDescent="0.45">
      <c r="B144" s="6"/>
    </row>
    <row r="145" spans="2:2" ht="20.5" x14ac:dyDescent="0.45">
      <c r="B145" s="6"/>
    </row>
    <row r="146" spans="2:2" ht="20.5" x14ac:dyDescent="0.45">
      <c r="B146" s="6"/>
    </row>
    <row r="147" spans="2:2" ht="20.5" x14ac:dyDescent="0.45">
      <c r="B147" s="6"/>
    </row>
    <row r="148" spans="2:2" ht="20.5" x14ac:dyDescent="0.45">
      <c r="B148" s="6"/>
    </row>
    <row r="149" spans="2:2" ht="20.5" x14ac:dyDescent="0.45">
      <c r="B149" s="6"/>
    </row>
    <row r="150" spans="2:2" ht="20.5" x14ac:dyDescent="0.45">
      <c r="B150" s="6"/>
    </row>
    <row r="151" spans="2:2" ht="20.5" x14ac:dyDescent="0.45">
      <c r="B151" s="6"/>
    </row>
    <row r="152" spans="2:2" ht="20.5" x14ac:dyDescent="0.45">
      <c r="B152" s="6"/>
    </row>
    <row r="153" spans="2:2" ht="20.5" x14ac:dyDescent="0.45">
      <c r="B153" s="6"/>
    </row>
    <row r="154" spans="2:2" ht="20.5" x14ac:dyDescent="0.45">
      <c r="B154" s="6"/>
    </row>
    <row r="155" spans="2:2" ht="20.5" x14ac:dyDescent="0.45">
      <c r="B155" s="6"/>
    </row>
    <row r="156" spans="2:2" ht="20.5" x14ac:dyDescent="0.45">
      <c r="B156" s="6"/>
    </row>
    <row r="157" spans="2:2" ht="20.5" x14ac:dyDescent="0.45">
      <c r="B157" s="6"/>
    </row>
    <row r="158" spans="2:2" ht="20.5" x14ac:dyDescent="0.45">
      <c r="B158" s="6"/>
    </row>
    <row r="159" spans="2:2" ht="20.5" x14ac:dyDescent="0.45">
      <c r="B159" s="6"/>
    </row>
    <row r="160" spans="2:2" ht="20.5" x14ac:dyDescent="0.45">
      <c r="B160" s="6"/>
    </row>
    <row r="161" spans="2:2" ht="20.5" x14ac:dyDescent="0.45">
      <c r="B161" s="6"/>
    </row>
    <row r="162" spans="2:2" ht="20.5" x14ac:dyDescent="0.45">
      <c r="B162" s="6"/>
    </row>
    <row r="163" spans="2:2" ht="20.5" x14ac:dyDescent="0.45">
      <c r="B163" s="6"/>
    </row>
    <row r="164" spans="2:2" ht="20.5" x14ac:dyDescent="0.45">
      <c r="B164" s="6"/>
    </row>
    <row r="165" spans="2:2" ht="20.5" x14ac:dyDescent="0.45">
      <c r="B165" s="6"/>
    </row>
    <row r="166" spans="2:2" ht="20.5" x14ac:dyDescent="0.45">
      <c r="B166" s="6"/>
    </row>
    <row r="167" spans="2:2" ht="20.5" x14ac:dyDescent="0.45">
      <c r="B167" s="6"/>
    </row>
    <row r="168" spans="2:2" ht="20.5" x14ac:dyDescent="0.45">
      <c r="B168" s="6"/>
    </row>
    <row r="169" spans="2:2" ht="20.5" x14ac:dyDescent="0.45">
      <c r="B169" s="6"/>
    </row>
    <row r="170" spans="2:2" ht="20.5" x14ac:dyDescent="0.45">
      <c r="B170" s="6"/>
    </row>
    <row r="171" spans="2:2" ht="20.5" x14ac:dyDescent="0.45">
      <c r="B171" s="6"/>
    </row>
    <row r="172" spans="2:2" ht="20.5" x14ac:dyDescent="0.45">
      <c r="B172" s="6"/>
    </row>
    <row r="173" spans="2:2" ht="20.5" x14ac:dyDescent="0.45">
      <c r="B173" s="6"/>
    </row>
    <row r="174" spans="2:2" ht="20.5" x14ac:dyDescent="0.45">
      <c r="B174" s="6"/>
    </row>
    <row r="175" spans="2:2" ht="20.5" x14ac:dyDescent="0.45">
      <c r="B175" s="6"/>
    </row>
    <row r="176" spans="2:2" ht="20.5" x14ac:dyDescent="0.45">
      <c r="B176" s="6"/>
    </row>
    <row r="177" spans="2:2" ht="20.5" x14ac:dyDescent="0.45">
      <c r="B177" s="6"/>
    </row>
    <row r="178" spans="2:2" ht="20.5" x14ac:dyDescent="0.45">
      <c r="B178" s="6"/>
    </row>
    <row r="179" spans="2:2" ht="20.5" x14ac:dyDescent="0.45">
      <c r="B179" s="6"/>
    </row>
    <row r="180" spans="2:2" ht="20.5" x14ac:dyDescent="0.45">
      <c r="B180" s="6"/>
    </row>
    <row r="181" spans="2:2" ht="20.5" x14ac:dyDescent="0.45">
      <c r="B181" s="6"/>
    </row>
    <row r="182" spans="2:2" ht="20.5" x14ac:dyDescent="0.45">
      <c r="B182" s="6"/>
    </row>
    <row r="183" spans="2:2" ht="20.5" x14ac:dyDescent="0.45">
      <c r="B183" s="6"/>
    </row>
    <row r="184" spans="2:2" ht="20.5" x14ac:dyDescent="0.45">
      <c r="B184" s="6"/>
    </row>
    <row r="185" spans="2:2" ht="20.5" x14ac:dyDescent="0.45">
      <c r="B185" s="6"/>
    </row>
    <row r="186" spans="2:2" ht="20.5" x14ac:dyDescent="0.45">
      <c r="B186" s="6"/>
    </row>
    <row r="187" spans="2:2" ht="20.5" x14ac:dyDescent="0.45">
      <c r="B187" s="6"/>
    </row>
    <row r="188" spans="2:2" ht="20.5" x14ac:dyDescent="0.45">
      <c r="B188" s="6"/>
    </row>
    <row r="189" spans="2:2" ht="20.5" x14ac:dyDescent="0.45">
      <c r="B189" s="6"/>
    </row>
    <row r="190" spans="2:2" ht="20.5" x14ac:dyDescent="0.45">
      <c r="B190" s="6"/>
    </row>
    <row r="191" spans="2:2" ht="20.5" x14ac:dyDescent="0.45">
      <c r="B191" s="6"/>
    </row>
    <row r="192" spans="2:2" ht="20.5" x14ac:dyDescent="0.45">
      <c r="B192" s="6"/>
    </row>
    <row r="193" spans="2:2" ht="20.5" x14ac:dyDescent="0.45">
      <c r="B193" s="6"/>
    </row>
    <row r="194" spans="2:2" ht="20.5" x14ac:dyDescent="0.45">
      <c r="B194" s="6"/>
    </row>
    <row r="195" spans="2:2" ht="20.5" x14ac:dyDescent="0.45">
      <c r="B195" s="6"/>
    </row>
    <row r="196" spans="2:2" ht="20.5" x14ac:dyDescent="0.45">
      <c r="B196" s="6"/>
    </row>
    <row r="197" spans="2:2" ht="20.5" x14ac:dyDescent="0.45">
      <c r="B197" s="6"/>
    </row>
    <row r="198" spans="2:2" ht="20.5" x14ac:dyDescent="0.45">
      <c r="B198" s="6"/>
    </row>
    <row r="199" spans="2:2" ht="20.5" x14ac:dyDescent="0.45">
      <c r="B199" s="6"/>
    </row>
    <row r="200" spans="2:2" ht="20.5" x14ac:dyDescent="0.45">
      <c r="B200" s="6"/>
    </row>
    <row r="201" spans="2:2" ht="20.5" x14ac:dyDescent="0.45">
      <c r="B201" s="6"/>
    </row>
    <row r="202" spans="2:2" ht="20.5" x14ac:dyDescent="0.45">
      <c r="B202" s="6"/>
    </row>
    <row r="203" spans="2:2" ht="20.5" x14ac:dyDescent="0.45">
      <c r="B203" s="6"/>
    </row>
    <row r="204" spans="2:2" ht="20.5" x14ac:dyDescent="0.45">
      <c r="B204" s="6"/>
    </row>
    <row r="205" spans="2:2" ht="20.5" x14ac:dyDescent="0.45">
      <c r="B205" s="6"/>
    </row>
    <row r="206" spans="2:2" ht="20.5" x14ac:dyDescent="0.45">
      <c r="B206" s="6"/>
    </row>
    <row r="207" spans="2:2" ht="20.5" x14ac:dyDescent="0.45">
      <c r="B207" s="6"/>
    </row>
    <row r="208" spans="2:2" ht="20.5" x14ac:dyDescent="0.45">
      <c r="B208" s="6"/>
    </row>
    <row r="209" spans="2:2" ht="20.5" x14ac:dyDescent="0.45">
      <c r="B209" s="6"/>
    </row>
    <row r="210" spans="2:2" ht="20.5" x14ac:dyDescent="0.45">
      <c r="B210" s="6"/>
    </row>
    <row r="211" spans="2:2" ht="20.5" x14ac:dyDescent="0.45">
      <c r="B211" s="6"/>
    </row>
    <row r="212" spans="2:2" ht="20.5" x14ac:dyDescent="0.45">
      <c r="B212" s="6"/>
    </row>
    <row r="213" spans="2:2" ht="20.5" x14ac:dyDescent="0.45">
      <c r="B213" s="6"/>
    </row>
    <row r="214" spans="2:2" ht="20.5" x14ac:dyDescent="0.45">
      <c r="B214" s="6"/>
    </row>
    <row r="215" spans="2:2" ht="20.5" x14ac:dyDescent="0.45">
      <c r="B215" s="6"/>
    </row>
    <row r="216" spans="2:2" ht="20.5" x14ac:dyDescent="0.45">
      <c r="B216" s="6"/>
    </row>
    <row r="217" spans="2:2" ht="20.5" x14ac:dyDescent="0.45">
      <c r="B217" s="6"/>
    </row>
    <row r="218" spans="2:2" ht="20.5" x14ac:dyDescent="0.45">
      <c r="B218" s="6"/>
    </row>
    <row r="219" spans="2:2" ht="20.5" x14ac:dyDescent="0.45">
      <c r="B219" s="6"/>
    </row>
    <row r="220" spans="2:2" ht="20.5" x14ac:dyDescent="0.45">
      <c r="B220" s="6"/>
    </row>
    <row r="221" spans="2:2" ht="20.5" x14ac:dyDescent="0.45">
      <c r="B221" s="6"/>
    </row>
    <row r="222" spans="2:2" ht="20.5" x14ac:dyDescent="0.45">
      <c r="B222" s="6"/>
    </row>
    <row r="223" spans="2:2" ht="20.5" x14ac:dyDescent="0.45">
      <c r="B223" s="6"/>
    </row>
    <row r="224" spans="2:2" ht="20.5" x14ac:dyDescent="0.45">
      <c r="B224" s="6"/>
    </row>
    <row r="225" spans="2:2" ht="20.5" x14ac:dyDescent="0.45">
      <c r="B225" s="6"/>
    </row>
    <row r="226" spans="2:2" ht="20.5" x14ac:dyDescent="0.45">
      <c r="B226" s="6"/>
    </row>
    <row r="227" spans="2:2" ht="20.5" x14ac:dyDescent="0.45">
      <c r="B227" s="6"/>
    </row>
    <row r="228" spans="2:2" ht="20.5" x14ac:dyDescent="0.45">
      <c r="B228" s="6"/>
    </row>
    <row r="229" spans="2:2" ht="20.5" x14ac:dyDescent="0.45">
      <c r="B229" s="6"/>
    </row>
    <row r="230" spans="2:2" ht="20.5" x14ac:dyDescent="0.45">
      <c r="B230" s="6"/>
    </row>
    <row r="231" spans="2:2" ht="20.5" x14ac:dyDescent="0.45">
      <c r="B231" s="6"/>
    </row>
    <row r="232" spans="2:2" ht="20.5" x14ac:dyDescent="0.45">
      <c r="B232" s="6"/>
    </row>
    <row r="233" spans="2:2" ht="20.5" x14ac:dyDescent="0.45">
      <c r="B233" s="6"/>
    </row>
    <row r="234" spans="2:2" ht="20.5" x14ac:dyDescent="0.45">
      <c r="B234" s="6"/>
    </row>
    <row r="235" spans="2:2" ht="20.5" x14ac:dyDescent="0.45">
      <c r="B235" s="6"/>
    </row>
    <row r="236" spans="2:2" ht="20.5" x14ac:dyDescent="0.45">
      <c r="B236" s="6"/>
    </row>
    <row r="237" spans="2:2" ht="20.5" x14ac:dyDescent="0.45">
      <c r="B237" s="6"/>
    </row>
    <row r="238" spans="2:2" ht="20.5" x14ac:dyDescent="0.45">
      <c r="B238" s="6"/>
    </row>
    <row r="239" spans="2:2" ht="20.5" x14ac:dyDescent="0.45">
      <c r="B239" s="6"/>
    </row>
    <row r="240" spans="2:2" ht="20.5" x14ac:dyDescent="0.45">
      <c r="B240" s="6"/>
    </row>
    <row r="241" spans="2:2" ht="20.5" x14ac:dyDescent="0.45">
      <c r="B241" s="6"/>
    </row>
    <row r="242" spans="2:2" ht="20.5" x14ac:dyDescent="0.45">
      <c r="B242" s="6"/>
    </row>
    <row r="243" spans="2:2" ht="20.5" x14ac:dyDescent="0.45">
      <c r="B243" s="6"/>
    </row>
    <row r="244" spans="2:2" ht="20.5" x14ac:dyDescent="0.45">
      <c r="B244" s="6"/>
    </row>
    <row r="245" spans="2:2" ht="20.5" x14ac:dyDescent="0.45">
      <c r="B245" s="6"/>
    </row>
    <row r="246" spans="2:2" ht="20.5" x14ac:dyDescent="0.45">
      <c r="B246" s="6"/>
    </row>
    <row r="247" spans="2:2" ht="20.5" x14ac:dyDescent="0.45">
      <c r="B247" s="6"/>
    </row>
    <row r="248" spans="2:2" ht="20.5" x14ac:dyDescent="0.45">
      <c r="B248" s="6"/>
    </row>
    <row r="249" spans="2:2" ht="20.5" x14ac:dyDescent="0.45">
      <c r="B249" s="6"/>
    </row>
    <row r="250" spans="2:2" ht="20.5" x14ac:dyDescent="0.45">
      <c r="B250" s="6"/>
    </row>
    <row r="251" spans="2:2" ht="20.5" x14ac:dyDescent="0.45">
      <c r="B251" s="6"/>
    </row>
    <row r="252" spans="2:2" ht="20.5" x14ac:dyDescent="0.45">
      <c r="B252" s="6"/>
    </row>
    <row r="253" spans="2:2" ht="20.5" x14ac:dyDescent="0.45">
      <c r="B253" s="6"/>
    </row>
    <row r="254" spans="2:2" ht="20.5" x14ac:dyDescent="0.45">
      <c r="B254" s="6"/>
    </row>
    <row r="255" spans="2:2" ht="20.5" x14ac:dyDescent="0.45">
      <c r="B255" s="6"/>
    </row>
    <row r="256" spans="2:2" ht="20.5" x14ac:dyDescent="0.45">
      <c r="B256" s="6"/>
    </row>
    <row r="257" spans="2:2" ht="20.5" x14ac:dyDescent="0.45">
      <c r="B257" s="6"/>
    </row>
    <row r="258" spans="2:2" ht="20.5" x14ac:dyDescent="0.45">
      <c r="B258" s="6"/>
    </row>
    <row r="259" spans="2:2" ht="20.5" x14ac:dyDescent="0.45">
      <c r="B259" s="6"/>
    </row>
    <row r="260" spans="2:2" ht="20.5" x14ac:dyDescent="0.45">
      <c r="B260" s="6"/>
    </row>
    <row r="261" spans="2:2" ht="20.5" x14ac:dyDescent="0.45">
      <c r="B261" s="6"/>
    </row>
    <row r="262" spans="2:2" ht="20.5" x14ac:dyDescent="0.45">
      <c r="B262" s="6"/>
    </row>
    <row r="263" spans="2:2" ht="20.5" x14ac:dyDescent="0.45">
      <c r="B263" s="6"/>
    </row>
    <row r="264" spans="2:2" ht="20.5" x14ac:dyDescent="0.45">
      <c r="B264" s="6"/>
    </row>
    <row r="265" spans="2:2" ht="20.5" x14ac:dyDescent="0.45">
      <c r="B265" s="6"/>
    </row>
    <row r="266" spans="2:2" ht="20.5" x14ac:dyDescent="0.45">
      <c r="B266" s="6"/>
    </row>
    <row r="267" spans="2:2" ht="20.5" x14ac:dyDescent="0.45">
      <c r="B267" s="6"/>
    </row>
    <row r="268" spans="2:2" ht="20.5" x14ac:dyDescent="0.45">
      <c r="B268" s="6"/>
    </row>
    <row r="269" spans="2:2" ht="20.5" x14ac:dyDescent="0.45">
      <c r="B269" s="6"/>
    </row>
    <row r="270" spans="2:2" ht="20.5" x14ac:dyDescent="0.45">
      <c r="B270" s="6"/>
    </row>
    <row r="271" spans="2:2" ht="20.5" x14ac:dyDescent="0.45">
      <c r="B271" s="6"/>
    </row>
    <row r="272" spans="2:2" ht="20.5" x14ac:dyDescent="0.45">
      <c r="B272" s="6"/>
    </row>
    <row r="273" spans="2:2" ht="20.5" x14ac:dyDescent="0.45">
      <c r="B273" s="6"/>
    </row>
    <row r="274" spans="2:2" ht="20.5" x14ac:dyDescent="0.45">
      <c r="B274" s="6"/>
    </row>
    <row r="275" spans="2:2" ht="20.5" x14ac:dyDescent="0.45">
      <c r="B275" s="6"/>
    </row>
    <row r="276" spans="2:2" ht="20.5" x14ac:dyDescent="0.45">
      <c r="B276" s="6"/>
    </row>
    <row r="277" spans="2:2" ht="20.5" x14ac:dyDescent="0.45">
      <c r="B277" s="6"/>
    </row>
    <row r="278" spans="2:2" ht="20.5" x14ac:dyDescent="0.45">
      <c r="B278" s="6"/>
    </row>
    <row r="279" spans="2:2" ht="20.5" x14ac:dyDescent="0.45">
      <c r="B279" s="6"/>
    </row>
    <row r="280" spans="2:2" ht="20.5" x14ac:dyDescent="0.45">
      <c r="B280" s="6"/>
    </row>
    <row r="281" spans="2:2" ht="20.5" x14ac:dyDescent="0.45">
      <c r="B281" s="6"/>
    </row>
    <row r="282" spans="2:2" ht="20.5" x14ac:dyDescent="0.45">
      <c r="B282" s="6"/>
    </row>
    <row r="283" spans="2:2" ht="20.5" x14ac:dyDescent="0.45">
      <c r="B283" s="6"/>
    </row>
    <row r="284" spans="2:2" ht="20.5" x14ac:dyDescent="0.45">
      <c r="B284" s="6"/>
    </row>
    <row r="285" spans="2:2" ht="20.5" x14ac:dyDescent="0.45">
      <c r="B285" s="6"/>
    </row>
    <row r="286" spans="2:2" ht="20.5" x14ac:dyDescent="0.45">
      <c r="B286" s="6"/>
    </row>
    <row r="287" spans="2:2" ht="20.5" x14ac:dyDescent="0.45">
      <c r="B287" s="6"/>
    </row>
    <row r="288" spans="2:2" ht="20.5" x14ac:dyDescent="0.45">
      <c r="B288" s="6"/>
    </row>
    <row r="289" spans="2:2" ht="20.5" x14ac:dyDescent="0.45">
      <c r="B289" s="6"/>
    </row>
    <row r="290" spans="2:2" ht="20.5" x14ac:dyDescent="0.45">
      <c r="B290" s="6"/>
    </row>
    <row r="291" spans="2:2" ht="20.5" x14ac:dyDescent="0.45">
      <c r="B291" s="6"/>
    </row>
    <row r="292" spans="2:2" ht="20.5" x14ac:dyDescent="0.45">
      <c r="B292" s="6"/>
    </row>
    <row r="293" spans="2:2" ht="20.5" x14ac:dyDescent="0.45">
      <c r="B293" s="6"/>
    </row>
    <row r="294" spans="2:2" ht="20.5" x14ac:dyDescent="0.45">
      <c r="B294" s="6"/>
    </row>
    <row r="295" spans="2:2" ht="20.5" x14ac:dyDescent="0.45">
      <c r="B295" s="6"/>
    </row>
    <row r="296" spans="2:2" ht="20.5" x14ac:dyDescent="0.45">
      <c r="B296" s="6"/>
    </row>
    <row r="297" spans="2:2" ht="20.5" x14ac:dyDescent="0.45">
      <c r="B297" s="6"/>
    </row>
    <row r="298" spans="2:2" ht="20.5" x14ac:dyDescent="0.45">
      <c r="B298" s="6"/>
    </row>
    <row r="299" spans="2:2" ht="20.5" x14ac:dyDescent="0.45">
      <c r="B299" s="6"/>
    </row>
    <row r="300" spans="2:2" ht="20.5" x14ac:dyDescent="0.45">
      <c r="B300" s="6"/>
    </row>
    <row r="301" spans="2:2" ht="20.5" x14ac:dyDescent="0.45">
      <c r="B301" s="6"/>
    </row>
    <row r="302" spans="2:2" ht="20.5" x14ac:dyDescent="0.45">
      <c r="B302" s="6"/>
    </row>
    <row r="303" spans="2:2" ht="20.5" x14ac:dyDescent="0.45">
      <c r="B303" s="6"/>
    </row>
    <row r="304" spans="2:2" ht="20.5" x14ac:dyDescent="0.45">
      <c r="B304" s="6"/>
    </row>
    <row r="305" spans="2:2" ht="20.5" x14ac:dyDescent="0.45">
      <c r="B305" s="6"/>
    </row>
    <row r="306" spans="2:2" ht="20.5" x14ac:dyDescent="0.45">
      <c r="B306" s="6"/>
    </row>
    <row r="307" spans="2:2" ht="20.5" x14ac:dyDescent="0.45">
      <c r="B307" s="6"/>
    </row>
    <row r="308" spans="2:2" ht="20.5" x14ac:dyDescent="0.45">
      <c r="B308" s="6"/>
    </row>
    <row r="309" spans="2:2" ht="20.5" x14ac:dyDescent="0.45">
      <c r="B309" s="6"/>
    </row>
    <row r="310" spans="2:2" ht="20.5" x14ac:dyDescent="0.45">
      <c r="B310" s="6"/>
    </row>
    <row r="311" spans="2:2" ht="20.5" x14ac:dyDescent="0.45">
      <c r="B311" s="6"/>
    </row>
    <row r="312" spans="2:2" ht="20.5" x14ac:dyDescent="0.45">
      <c r="B312" s="6"/>
    </row>
    <row r="313" spans="2:2" ht="20.5" x14ac:dyDescent="0.45">
      <c r="B313" s="6"/>
    </row>
    <row r="314" spans="2:2" ht="20.5" x14ac:dyDescent="0.45">
      <c r="B314" s="6"/>
    </row>
    <row r="315" spans="2:2" ht="20.5" x14ac:dyDescent="0.45">
      <c r="B315" s="6"/>
    </row>
    <row r="316" spans="2:2" ht="20.5" x14ac:dyDescent="0.45">
      <c r="B316" s="6"/>
    </row>
    <row r="317" spans="2:2" ht="20.5" x14ac:dyDescent="0.45">
      <c r="B317" s="6"/>
    </row>
    <row r="318" spans="2:2" ht="20.5" x14ac:dyDescent="0.45">
      <c r="B318" s="6"/>
    </row>
    <row r="319" spans="2:2" ht="20.5" x14ac:dyDescent="0.45">
      <c r="B319" s="6"/>
    </row>
    <row r="320" spans="2:2" ht="20.5" x14ac:dyDescent="0.45">
      <c r="B320" s="6"/>
    </row>
    <row r="321" spans="2:2" ht="20.5" x14ac:dyDescent="0.45">
      <c r="B321" s="6"/>
    </row>
    <row r="322" spans="2:2" ht="20.5" x14ac:dyDescent="0.45">
      <c r="B322" s="6"/>
    </row>
    <row r="323" spans="2:2" ht="20.5" x14ac:dyDescent="0.45">
      <c r="B323" s="6"/>
    </row>
    <row r="324" spans="2:2" ht="20.5" x14ac:dyDescent="0.45">
      <c r="B324" s="6"/>
    </row>
    <row r="325" spans="2:2" ht="20.5" x14ac:dyDescent="0.45">
      <c r="B325" s="6"/>
    </row>
    <row r="326" spans="2:2" ht="20.5" x14ac:dyDescent="0.45">
      <c r="B326" s="6"/>
    </row>
    <row r="327" spans="2:2" ht="20.5" x14ac:dyDescent="0.45">
      <c r="B327" s="6"/>
    </row>
    <row r="328" spans="2:2" ht="20.5" x14ac:dyDescent="0.45">
      <c r="B328" s="6"/>
    </row>
    <row r="329" spans="2:2" ht="20.5" x14ac:dyDescent="0.45">
      <c r="B329" s="6"/>
    </row>
    <row r="330" spans="2:2" ht="20.5" x14ac:dyDescent="0.45">
      <c r="B330" s="6"/>
    </row>
    <row r="331" spans="2:2" ht="20.5" x14ac:dyDescent="0.45">
      <c r="B331" s="6"/>
    </row>
    <row r="332" spans="2:2" ht="20.5" x14ac:dyDescent="0.45">
      <c r="B332" s="6"/>
    </row>
    <row r="333" spans="2:2" ht="20.5" x14ac:dyDescent="0.45">
      <c r="B333" s="6"/>
    </row>
    <row r="334" spans="2:2" ht="20.5" x14ac:dyDescent="0.45">
      <c r="B334" s="6"/>
    </row>
    <row r="335" spans="2:2" ht="20.5" x14ac:dyDescent="0.45">
      <c r="B335" s="6"/>
    </row>
    <row r="336" spans="2:2" ht="20.5" x14ac:dyDescent="0.45">
      <c r="B336" s="6"/>
    </row>
    <row r="337" spans="2:2" ht="20.5" x14ac:dyDescent="0.45">
      <c r="B337" s="6"/>
    </row>
    <row r="338" spans="2:2" ht="20.5" x14ac:dyDescent="0.45">
      <c r="B338" s="6"/>
    </row>
    <row r="339" spans="2:2" ht="20.5" x14ac:dyDescent="0.45">
      <c r="B339" s="6"/>
    </row>
    <row r="340" spans="2:2" ht="20.5" x14ac:dyDescent="0.45">
      <c r="B340" s="6"/>
    </row>
    <row r="341" spans="2:2" ht="20.5" x14ac:dyDescent="0.45">
      <c r="B341" s="6"/>
    </row>
    <row r="342" spans="2:2" ht="20.5" x14ac:dyDescent="0.45">
      <c r="B342" s="6"/>
    </row>
    <row r="343" spans="2:2" ht="20.5" x14ac:dyDescent="0.45">
      <c r="B343" s="6"/>
    </row>
    <row r="344" spans="2:2" ht="20.5" x14ac:dyDescent="0.45">
      <c r="B344" s="6"/>
    </row>
    <row r="345" spans="2:2" ht="20.5" x14ac:dyDescent="0.45">
      <c r="B345" s="6"/>
    </row>
    <row r="346" spans="2:2" ht="20.5" x14ac:dyDescent="0.45">
      <c r="B346" s="6"/>
    </row>
    <row r="347" spans="2:2" ht="20.5" x14ac:dyDescent="0.45">
      <c r="B347" s="6"/>
    </row>
    <row r="348" spans="2:2" ht="20.5" x14ac:dyDescent="0.45">
      <c r="B348" s="6"/>
    </row>
    <row r="349" spans="2:2" ht="20.5" x14ac:dyDescent="0.45">
      <c r="B349" s="6"/>
    </row>
    <row r="350" spans="2:2" ht="20.5" x14ac:dyDescent="0.45">
      <c r="B350" s="6"/>
    </row>
    <row r="351" spans="2:2" ht="20.5" x14ac:dyDescent="0.45">
      <c r="B351" s="6"/>
    </row>
    <row r="352" spans="2:2" ht="20.5" x14ac:dyDescent="0.45">
      <c r="B352" s="6"/>
    </row>
    <row r="353" spans="2:2" ht="20.5" x14ac:dyDescent="0.45">
      <c r="B353" s="6"/>
    </row>
    <row r="354" spans="2:2" ht="20.5" x14ac:dyDescent="0.45">
      <c r="B354" s="6"/>
    </row>
    <row r="355" spans="2:2" ht="20.5" x14ac:dyDescent="0.45">
      <c r="B355" s="6"/>
    </row>
    <row r="356" spans="2:2" ht="20.5" x14ac:dyDescent="0.45">
      <c r="B356" s="6"/>
    </row>
    <row r="357" spans="2:2" ht="20.5" x14ac:dyDescent="0.45">
      <c r="B357" s="6"/>
    </row>
    <row r="358" spans="2:2" ht="20.5" x14ac:dyDescent="0.45">
      <c r="B358" s="6"/>
    </row>
    <row r="359" spans="2:2" ht="20.5" x14ac:dyDescent="0.45">
      <c r="B359" s="6"/>
    </row>
    <row r="360" spans="2:2" ht="20.5" x14ac:dyDescent="0.45">
      <c r="B360" s="6"/>
    </row>
    <row r="361" spans="2:2" ht="20.5" x14ac:dyDescent="0.45">
      <c r="B361" s="6"/>
    </row>
    <row r="362" spans="2:2" ht="20.5" x14ac:dyDescent="0.45">
      <c r="B362" s="6"/>
    </row>
    <row r="363" spans="2:2" ht="20.5" x14ac:dyDescent="0.45">
      <c r="B363" s="6"/>
    </row>
    <row r="364" spans="2:2" ht="20.5" x14ac:dyDescent="0.45">
      <c r="B364" s="6"/>
    </row>
    <row r="365" spans="2:2" ht="20.5" x14ac:dyDescent="0.45">
      <c r="B365" s="6"/>
    </row>
    <row r="366" spans="2:2" ht="20.5" x14ac:dyDescent="0.45">
      <c r="B366" s="6"/>
    </row>
    <row r="367" spans="2:2" ht="20.5" x14ac:dyDescent="0.45">
      <c r="B367" s="6"/>
    </row>
    <row r="368" spans="2:2" ht="20.5" x14ac:dyDescent="0.45">
      <c r="B368" s="6"/>
    </row>
    <row r="369" spans="2:2" ht="20.5" x14ac:dyDescent="0.45">
      <c r="B369" s="6"/>
    </row>
    <row r="370" spans="2:2" ht="20.5" x14ac:dyDescent="0.45">
      <c r="B370" s="6"/>
    </row>
    <row r="371" spans="2:2" ht="20.5" x14ac:dyDescent="0.45">
      <c r="B371" s="6"/>
    </row>
    <row r="372" spans="2:2" ht="20.5" x14ac:dyDescent="0.45">
      <c r="B372" s="6"/>
    </row>
    <row r="373" spans="2:2" ht="20.5" x14ac:dyDescent="0.45">
      <c r="B373" s="6"/>
    </row>
    <row r="374" spans="2:2" ht="20.5" x14ac:dyDescent="0.45">
      <c r="B374" s="6"/>
    </row>
    <row r="375" spans="2:2" ht="20.5" x14ac:dyDescent="0.45">
      <c r="B375" s="6"/>
    </row>
    <row r="376" spans="2:2" ht="20.5" x14ac:dyDescent="0.45">
      <c r="B376" s="6"/>
    </row>
    <row r="377" spans="2:2" ht="20.5" x14ac:dyDescent="0.45">
      <c r="B377" s="6"/>
    </row>
    <row r="378" spans="2:2" ht="20.5" x14ac:dyDescent="0.45">
      <c r="B378" s="6"/>
    </row>
    <row r="379" spans="2:2" ht="20.5" x14ac:dyDescent="0.45">
      <c r="B379" s="6"/>
    </row>
    <row r="380" spans="2:2" ht="20.5" x14ac:dyDescent="0.45">
      <c r="B380" s="6"/>
    </row>
    <row r="381" spans="2:2" ht="20.5" x14ac:dyDescent="0.45">
      <c r="B381" s="6"/>
    </row>
    <row r="382" spans="2:2" ht="20.5" x14ac:dyDescent="0.45">
      <c r="B382" s="6"/>
    </row>
    <row r="383" spans="2:2" ht="20.5" x14ac:dyDescent="0.45">
      <c r="B383" s="6"/>
    </row>
    <row r="384" spans="2:2" ht="20.5" x14ac:dyDescent="0.45">
      <c r="B384" s="6"/>
    </row>
    <row r="385" spans="2:2" ht="20.5" x14ac:dyDescent="0.45">
      <c r="B385" s="6"/>
    </row>
    <row r="386" spans="2:2" ht="20.5" x14ac:dyDescent="0.45">
      <c r="B386" s="6"/>
    </row>
    <row r="387" spans="2:2" ht="20.5" x14ac:dyDescent="0.45">
      <c r="B387" s="6"/>
    </row>
    <row r="388" spans="2:2" ht="20.5" x14ac:dyDescent="0.45">
      <c r="B388" s="6"/>
    </row>
    <row r="389" spans="2:2" ht="20.5" x14ac:dyDescent="0.45">
      <c r="B389" s="6"/>
    </row>
    <row r="390" spans="2:2" ht="20.5" x14ac:dyDescent="0.45">
      <c r="B390" s="6"/>
    </row>
    <row r="391" spans="2:2" ht="20.5" x14ac:dyDescent="0.45">
      <c r="B391" s="6"/>
    </row>
    <row r="392" spans="2:2" ht="20.5" x14ac:dyDescent="0.45">
      <c r="B392" s="6"/>
    </row>
    <row r="393" spans="2:2" ht="20.5" x14ac:dyDescent="0.45">
      <c r="B393" s="6"/>
    </row>
    <row r="394" spans="2:2" ht="20.5" x14ac:dyDescent="0.45">
      <c r="B394" s="6"/>
    </row>
    <row r="395" spans="2:2" ht="20.5" x14ac:dyDescent="0.45">
      <c r="B395" s="6"/>
    </row>
    <row r="396" spans="2:2" ht="20.5" x14ac:dyDescent="0.45">
      <c r="B396" s="6"/>
    </row>
    <row r="397" spans="2:2" ht="20.5" x14ac:dyDescent="0.45">
      <c r="B397" s="6"/>
    </row>
    <row r="398" spans="2:2" ht="20.5" x14ac:dyDescent="0.45">
      <c r="B398" s="6"/>
    </row>
    <row r="399" spans="2:2" ht="20.5" x14ac:dyDescent="0.45">
      <c r="B399" s="6"/>
    </row>
    <row r="400" spans="2:2" ht="20.5" x14ac:dyDescent="0.45">
      <c r="B400" s="6"/>
    </row>
    <row r="401" spans="2:2" ht="20.5" x14ac:dyDescent="0.45">
      <c r="B401" s="6"/>
    </row>
    <row r="402" spans="2:2" ht="20.5" x14ac:dyDescent="0.45">
      <c r="B402" s="6"/>
    </row>
    <row r="403" spans="2:2" ht="20.5" x14ac:dyDescent="0.45">
      <c r="B403" s="6"/>
    </row>
    <row r="404" spans="2:2" ht="20.5" x14ac:dyDescent="0.45">
      <c r="B404" s="6"/>
    </row>
    <row r="405" spans="2:2" ht="20.5" x14ac:dyDescent="0.45">
      <c r="B405" s="6"/>
    </row>
    <row r="406" spans="2:2" ht="20.5" x14ac:dyDescent="0.45">
      <c r="B406" s="6"/>
    </row>
    <row r="407" spans="2:2" ht="20.5" x14ac:dyDescent="0.45">
      <c r="B407" s="6"/>
    </row>
    <row r="408" spans="2:2" ht="20.5" x14ac:dyDescent="0.45">
      <c r="B408" s="6"/>
    </row>
    <row r="409" spans="2:2" ht="20.5" x14ac:dyDescent="0.45">
      <c r="B409" s="6"/>
    </row>
    <row r="410" spans="2:2" ht="20.5" x14ac:dyDescent="0.45">
      <c r="B410" s="6"/>
    </row>
    <row r="411" spans="2:2" ht="20.5" x14ac:dyDescent="0.45">
      <c r="B411" s="6"/>
    </row>
    <row r="412" spans="2:2" ht="20.5" x14ac:dyDescent="0.45">
      <c r="B412" s="6"/>
    </row>
    <row r="413" spans="2:2" ht="20.5" x14ac:dyDescent="0.45">
      <c r="B413" s="6"/>
    </row>
    <row r="414" spans="2:2" ht="20.5" x14ac:dyDescent="0.45">
      <c r="B414" s="6"/>
    </row>
    <row r="415" spans="2:2" ht="20.5" x14ac:dyDescent="0.45">
      <c r="B415" s="6"/>
    </row>
    <row r="416" spans="2:2" ht="20.5" x14ac:dyDescent="0.45">
      <c r="B416" s="6"/>
    </row>
    <row r="417" spans="2:2" ht="20.5" x14ac:dyDescent="0.45">
      <c r="B417" s="6"/>
    </row>
    <row r="418" spans="2:2" ht="20.5" x14ac:dyDescent="0.45">
      <c r="B418" s="6"/>
    </row>
    <row r="419" spans="2:2" ht="20.5" x14ac:dyDescent="0.45">
      <c r="B419" s="6"/>
    </row>
    <row r="420" spans="2:2" ht="20.5" x14ac:dyDescent="0.45">
      <c r="B420" s="6"/>
    </row>
    <row r="421" spans="2:2" ht="20.5" x14ac:dyDescent="0.45">
      <c r="B421" s="6"/>
    </row>
    <row r="422" spans="2:2" ht="20.5" x14ac:dyDescent="0.45">
      <c r="B422" s="6"/>
    </row>
    <row r="423" spans="2:2" ht="20.5" x14ac:dyDescent="0.45">
      <c r="B423" s="6"/>
    </row>
    <row r="424" spans="2:2" ht="20.5" x14ac:dyDescent="0.45">
      <c r="B424" s="6"/>
    </row>
    <row r="425" spans="2:2" ht="20.5" x14ac:dyDescent="0.45">
      <c r="B425" s="6"/>
    </row>
    <row r="426" spans="2:2" ht="20.5" x14ac:dyDescent="0.45">
      <c r="B426" s="6"/>
    </row>
    <row r="427" spans="2:2" ht="20.5" x14ac:dyDescent="0.45">
      <c r="B427" s="6"/>
    </row>
    <row r="428" spans="2:2" ht="20.5" x14ac:dyDescent="0.45">
      <c r="B428" s="6"/>
    </row>
    <row r="429" spans="2:2" ht="20.5" x14ac:dyDescent="0.45">
      <c r="B429" s="6"/>
    </row>
    <row r="430" spans="2:2" ht="20.5" x14ac:dyDescent="0.45">
      <c r="B430" s="6"/>
    </row>
    <row r="431" spans="2:2" ht="20.5" x14ac:dyDescent="0.45">
      <c r="B431" s="6"/>
    </row>
    <row r="432" spans="2:2" ht="20.5" x14ac:dyDescent="0.45">
      <c r="B432" s="6"/>
    </row>
    <row r="433" spans="2:2" ht="20.5" x14ac:dyDescent="0.45">
      <c r="B433" s="6"/>
    </row>
    <row r="434" spans="2:2" ht="20.5" x14ac:dyDescent="0.45">
      <c r="B434" s="6"/>
    </row>
    <row r="435" spans="2:2" ht="20.5" x14ac:dyDescent="0.45">
      <c r="B435" s="6"/>
    </row>
    <row r="436" spans="2:2" ht="20.5" x14ac:dyDescent="0.45">
      <c r="B436" s="6"/>
    </row>
    <row r="437" spans="2:2" ht="20.5" x14ac:dyDescent="0.45">
      <c r="B437" s="6"/>
    </row>
    <row r="438" spans="2:2" ht="20.5" x14ac:dyDescent="0.45">
      <c r="B438" s="6"/>
    </row>
    <row r="439" spans="2:2" ht="20.5" x14ac:dyDescent="0.45">
      <c r="B439" s="6"/>
    </row>
    <row r="440" spans="2:2" ht="20.5" x14ac:dyDescent="0.45">
      <c r="B440" s="6"/>
    </row>
    <row r="441" spans="2:2" ht="20.5" x14ac:dyDescent="0.45">
      <c r="B441" s="6"/>
    </row>
    <row r="442" spans="2:2" ht="20.5" x14ac:dyDescent="0.45">
      <c r="B442" s="6"/>
    </row>
    <row r="443" spans="2:2" ht="20.5" x14ac:dyDescent="0.45">
      <c r="B443" s="6"/>
    </row>
    <row r="444" spans="2:2" ht="20.5" x14ac:dyDescent="0.45">
      <c r="B444" s="6"/>
    </row>
    <row r="445" spans="2:2" ht="20.5" x14ac:dyDescent="0.45">
      <c r="B445" s="6"/>
    </row>
    <row r="446" spans="2:2" ht="20.5" x14ac:dyDescent="0.45">
      <c r="B446" s="6"/>
    </row>
    <row r="447" spans="2:2" ht="20.5" x14ac:dyDescent="0.45">
      <c r="B447" s="6"/>
    </row>
    <row r="448" spans="2:2" ht="20.5" x14ac:dyDescent="0.45">
      <c r="B448" s="6"/>
    </row>
    <row r="449" spans="2:2" ht="20.5" x14ac:dyDescent="0.45">
      <c r="B449" s="6"/>
    </row>
    <row r="450" spans="2:2" ht="20.5" x14ac:dyDescent="0.45">
      <c r="B450" s="6"/>
    </row>
    <row r="451" spans="2:2" ht="20.5" x14ac:dyDescent="0.45">
      <c r="B451" s="6"/>
    </row>
    <row r="452" spans="2:2" ht="20.5" x14ac:dyDescent="0.45">
      <c r="B452" s="6"/>
    </row>
    <row r="453" spans="2:2" ht="20.5" x14ac:dyDescent="0.45">
      <c r="B453" s="6"/>
    </row>
    <row r="454" spans="2:2" ht="20.5" x14ac:dyDescent="0.45">
      <c r="B454" s="6"/>
    </row>
    <row r="455" spans="2:2" ht="20.5" x14ac:dyDescent="0.45">
      <c r="B455" s="6"/>
    </row>
    <row r="456" spans="2:2" ht="20.5" x14ac:dyDescent="0.45">
      <c r="B456" s="6"/>
    </row>
    <row r="457" spans="2:2" ht="20.5" x14ac:dyDescent="0.45">
      <c r="B457" s="6"/>
    </row>
    <row r="458" spans="2:2" ht="20.5" x14ac:dyDescent="0.45">
      <c r="B458" s="6"/>
    </row>
    <row r="459" spans="2:2" ht="20.5" x14ac:dyDescent="0.45">
      <c r="B459" s="6"/>
    </row>
    <row r="460" spans="2:2" ht="20.5" x14ac:dyDescent="0.45">
      <c r="B460" s="6"/>
    </row>
    <row r="461" spans="2:2" ht="20.5" x14ac:dyDescent="0.45">
      <c r="B461" s="6"/>
    </row>
    <row r="462" spans="2:2" ht="20.5" x14ac:dyDescent="0.45">
      <c r="B462" s="6"/>
    </row>
    <row r="463" spans="2:2" ht="20.5" x14ac:dyDescent="0.45">
      <c r="B463" s="6"/>
    </row>
    <row r="464" spans="2:2" ht="20.5" x14ac:dyDescent="0.45">
      <c r="B464" s="6"/>
    </row>
    <row r="465" spans="2:2" ht="20.5" x14ac:dyDescent="0.45">
      <c r="B465" s="6"/>
    </row>
    <row r="466" spans="2:2" ht="20.5" x14ac:dyDescent="0.45">
      <c r="B466" s="6"/>
    </row>
    <row r="467" spans="2:2" ht="20.5" x14ac:dyDescent="0.45">
      <c r="B467" s="6"/>
    </row>
    <row r="468" spans="2:2" ht="20.5" x14ac:dyDescent="0.45">
      <c r="B468" s="6"/>
    </row>
    <row r="469" spans="2:2" ht="20.5" x14ac:dyDescent="0.45">
      <c r="B469" s="6"/>
    </row>
    <row r="470" spans="2:2" ht="20.5" x14ac:dyDescent="0.45">
      <c r="B470" s="6"/>
    </row>
    <row r="471" spans="2:2" ht="20.5" x14ac:dyDescent="0.45">
      <c r="B471" s="6"/>
    </row>
    <row r="472" spans="2:2" ht="20.5" x14ac:dyDescent="0.45">
      <c r="B472" s="6"/>
    </row>
    <row r="473" spans="2:2" ht="20.5" x14ac:dyDescent="0.45">
      <c r="B473" s="6"/>
    </row>
    <row r="474" spans="2:2" ht="20.5" x14ac:dyDescent="0.45">
      <c r="B474" s="6"/>
    </row>
    <row r="475" spans="2:2" ht="20.5" x14ac:dyDescent="0.45">
      <c r="B475" s="6"/>
    </row>
    <row r="476" spans="2:2" ht="20.5" x14ac:dyDescent="0.45">
      <c r="B476" s="6"/>
    </row>
    <row r="477" spans="2:2" ht="20.5" x14ac:dyDescent="0.45">
      <c r="B477" s="6"/>
    </row>
    <row r="478" spans="2:2" ht="20.5" x14ac:dyDescent="0.45">
      <c r="B478" s="6"/>
    </row>
    <row r="479" spans="2:2" ht="20.5" x14ac:dyDescent="0.45">
      <c r="B479" s="6"/>
    </row>
    <row r="480" spans="2:2" ht="20.5" x14ac:dyDescent="0.45">
      <c r="B480" s="6"/>
    </row>
    <row r="481" spans="2:2" ht="20.5" x14ac:dyDescent="0.45">
      <c r="B481" s="6"/>
    </row>
    <row r="482" spans="2:2" ht="20.5" x14ac:dyDescent="0.45">
      <c r="B482" s="6"/>
    </row>
    <row r="483" spans="2:2" ht="20.5" x14ac:dyDescent="0.45">
      <c r="B483" s="6"/>
    </row>
    <row r="484" spans="2:2" ht="20.5" x14ac:dyDescent="0.45">
      <c r="B484" s="6"/>
    </row>
    <row r="485" spans="2:2" ht="20.5" x14ac:dyDescent="0.45">
      <c r="B485" s="6"/>
    </row>
    <row r="486" spans="2:2" ht="20.5" x14ac:dyDescent="0.45">
      <c r="B486" s="6"/>
    </row>
    <row r="487" spans="2:2" ht="20.5" x14ac:dyDescent="0.45">
      <c r="B487" s="6"/>
    </row>
    <row r="488" spans="2:2" ht="20.5" x14ac:dyDescent="0.45">
      <c r="B488" s="6"/>
    </row>
    <row r="489" spans="2:2" ht="20.5" x14ac:dyDescent="0.45">
      <c r="B489" s="6"/>
    </row>
    <row r="490" spans="2:2" ht="20.5" x14ac:dyDescent="0.45">
      <c r="B490" s="6"/>
    </row>
    <row r="491" spans="2:2" ht="20.5" x14ac:dyDescent="0.45">
      <c r="B491" s="6"/>
    </row>
    <row r="492" spans="2:2" ht="20.5" x14ac:dyDescent="0.45">
      <c r="B492" s="6"/>
    </row>
    <row r="493" spans="2:2" ht="20.5" x14ac:dyDescent="0.45">
      <c r="B493" s="6"/>
    </row>
    <row r="494" spans="2:2" ht="20.5" x14ac:dyDescent="0.45">
      <c r="B494" s="6"/>
    </row>
    <row r="495" spans="2:2" ht="20.5" x14ac:dyDescent="0.45">
      <c r="B495" s="6"/>
    </row>
    <row r="496" spans="2:2" ht="20.5" x14ac:dyDescent="0.45">
      <c r="B496" s="6"/>
    </row>
    <row r="497" spans="2:2" ht="20.5" x14ac:dyDescent="0.45">
      <c r="B497" s="6"/>
    </row>
    <row r="498" spans="2:2" ht="20.5" x14ac:dyDescent="0.45">
      <c r="B498" s="6"/>
    </row>
    <row r="499" spans="2:2" ht="20.5" x14ac:dyDescent="0.45">
      <c r="B499" s="6"/>
    </row>
    <row r="500" spans="2:2" ht="20.5" x14ac:dyDescent="0.45">
      <c r="B500" s="6"/>
    </row>
    <row r="501" spans="2:2" ht="20.5" x14ac:dyDescent="0.45">
      <c r="B501" s="6"/>
    </row>
    <row r="502" spans="2:2" ht="20.5" x14ac:dyDescent="0.45">
      <c r="B502" s="6"/>
    </row>
    <row r="503" spans="2:2" ht="20.5" x14ac:dyDescent="0.45">
      <c r="B503" s="6"/>
    </row>
    <row r="504" spans="2:2" ht="20.5" x14ac:dyDescent="0.45">
      <c r="B504" s="6"/>
    </row>
    <row r="505" spans="2:2" ht="20.5" x14ac:dyDescent="0.45">
      <c r="B505" s="6"/>
    </row>
    <row r="506" spans="2:2" ht="20.5" x14ac:dyDescent="0.45">
      <c r="B506" s="6"/>
    </row>
    <row r="507" spans="2:2" ht="20.5" x14ac:dyDescent="0.45">
      <c r="B507" s="6"/>
    </row>
    <row r="508" spans="2:2" ht="20.5" x14ac:dyDescent="0.45">
      <c r="B508" s="6"/>
    </row>
    <row r="509" spans="2:2" ht="20.5" x14ac:dyDescent="0.45">
      <c r="B509" s="6"/>
    </row>
    <row r="510" spans="2:2" ht="20.5" x14ac:dyDescent="0.45">
      <c r="B510" s="6"/>
    </row>
    <row r="511" spans="2:2" ht="20.5" x14ac:dyDescent="0.45">
      <c r="B511" s="6"/>
    </row>
    <row r="512" spans="2:2" ht="20.5" x14ac:dyDescent="0.45">
      <c r="B512" s="6"/>
    </row>
    <row r="513" spans="2:2" ht="20.5" x14ac:dyDescent="0.45">
      <c r="B513" s="6"/>
    </row>
    <row r="514" spans="2:2" ht="20.5" x14ac:dyDescent="0.45">
      <c r="B514" s="6"/>
    </row>
    <row r="515" spans="2:2" ht="20.5" x14ac:dyDescent="0.45">
      <c r="B515" s="6"/>
    </row>
    <row r="516" spans="2:2" ht="20.5" x14ac:dyDescent="0.45">
      <c r="B516" s="6"/>
    </row>
    <row r="517" spans="2:2" ht="20.5" x14ac:dyDescent="0.45">
      <c r="B517" s="6"/>
    </row>
    <row r="518" spans="2:2" ht="20.5" x14ac:dyDescent="0.45">
      <c r="B518" s="6"/>
    </row>
    <row r="519" spans="2:2" ht="20.5" x14ac:dyDescent="0.45">
      <c r="B519" s="6"/>
    </row>
    <row r="520" spans="2:2" ht="20.5" x14ac:dyDescent="0.45">
      <c r="B520" s="6"/>
    </row>
    <row r="521" spans="2:2" ht="20.5" x14ac:dyDescent="0.45">
      <c r="B521" s="6"/>
    </row>
  </sheetData>
  <hyperlinks>
    <hyperlink ref="B9" location="'Signes, sigles et abbreviations'!A1" display="SIGNES, SIGLES &amp; ABREVIATIONS" xr:uid="{00000000-0004-0000-0000-000000000000}"/>
    <hyperlink ref="B16" location="'Cotisants branche des pensions'!A1" display="Cotisants à la branche des pensions" xr:uid="{6631FAA4-D0FD-4DED-A097-ED1FF4F6C2D3}"/>
    <hyperlink ref="B17" location="'Cotisants_H EPST par province'!A1" display="Cotisants hors Personnel EPST à la branche des pensions par province " xr:uid="{23A2DD2A-2316-4406-87BC-36F83494D893}"/>
    <hyperlink ref="B18" location="'Cotisants EPST par province'!A1" display="Cotisants Personnel EPST à la branche des pensions par province " xr:uid="{07EDF9D7-9045-4CCC-A775-D8724AD11B69}"/>
    <hyperlink ref="B19" location="'Cotisants H. EPST par Adm. Pub.'!A1" display="Cotisants hors Personnel EPST à la branche des pensions par administration publique " xr:uid="{71D15A7D-3E42-46B7-A8AB-26DBB37864B5}"/>
    <hyperlink ref="B20" location="'Cotisants hors EPST par grade'!A1" display="Cotisants hors Personnel EPST à la branche des pensions par grade " xr:uid="{6BB5BFFF-5FAB-4247-B057-FE5721A33E0F}"/>
    <hyperlink ref="B21" location="'Cotisants EPST par grade'!A1" display="Cotisants Personnel EPST à la branche des pensions par grade" xr:uid="{9F130BB5-DAF1-4687-8C07-575FB0D0F10B}"/>
    <hyperlink ref="B22" location="'Cot. H EPST par prov&amp;par grade'!A1" display="Cotisants hors Personnel EPST à la branche des pensions par province et par grade" xr:uid="{E680E46E-57F7-40C4-B7C1-1DCAB94EB5A8}"/>
    <hyperlink ref="B23" location="'Cot. EPST par prov&amp;par grade'!A1" display="Cotisants Personnel EPST à la branche des pensions par province et par grade" xr:uid="{F43E45AE-D1CE-4508-9545-0EF4483B2285}"/>
    <hyperlink ref="B24" location="'Cot. par adm. pub et prov HEPST'!A1" display="Cotisants hors Personnel EPST à la branche des pensions par administration publique et par province" xr:uid="{A9291A4E-5DE2-4986-BA91-2AB30858E5F9}"/>
    <hyperlink ref="B25" location="'Cot. adm. pub. et grade HEPST'!A1" display="Cotisants hors Personnel EPST à la branche des pensions par administration publique et par grade" xr:uid="{9248017A-1026-4810-ADCB-2F35C59F0B29}"/>
    <hyperlink ref="B26" location="'Cot°. Trimestrielles H EPST'!A1" display="Cotisations trimestrielles hors Personnel EPST à la branche des pensions (en CDF)" xr:uid="{6A465699-2966-4357-A3E6-7C24AEF1AE01}"/>
    <hyperlink ref="B27" location="'Cot°. Trimestrielles EPST'!A1" display="Cotisations trimestrielles du personnel EPST à la branche des pensions (en CDF)" xr:uid="{F7EB46BF-8D3E-4A1E-9E01-F699FF4AF333}"/>
    <hyperlink ref="B28" location="'Cot°. par province TTC'!A1" display="Cotisations des agents toutes catégories confondues à la branche des pensions par province (en millions de CDF)" xr:uid="{24B06E35-751B-47CE-B5A7-4DE4503B91E9}"/>
    <hyperlink ref="B29" location="'Cot°. par Adm. Pub. TTC'!A1" display="Cotisations des agents toutes catégories confondues à la branche des pensions par administration publique (en millions de CDF)" xr:uid="{2971C931-F5AB-4241-9B92-E224DEC90151}"/>
    <hyperlink ref="B30" location="'Cot°. par grade TTC'!A1" display="Cotisations des agents toutes catégories confondues à la branche des pensions par grade (en CDF)" xr:uid="{2DEE03FB-CA2C-49AF-89DD-680B12C94404}"/>
    <hyperlink ref="B31" location="'Cot° par prov&amp;par grade TTC'!A1" display="Cotisations des agents toutes catégories confondues à la branche des pensions par province et par grade (en millions de CDF)" xr:uid="{9F6624E3-BCB1-4BC1-AE90-C9A20E0DD818}"/>
    <hyperlink ref="B32" location="'Cot° par adm&amp;Prov TTC'!A1" display="Cotisations des agents toutes catégories confondues à la branche des pensions par administration publique et par province (en millions de CDF)" xr:uid="{10D39615-D169-4D90-817E-C9155DCB717A}"/>
    <hyperlink ref="B33" location="'Cot° par adm.&amp;par grad TTC'!A1" display="Cotisations des agents toutes catégories confondues à la branche des pensions par administration publique et par grade (en millions de CDF)" xr:uid="{EDB92C14-BCE9-45B1-B8A4-D73BE4FB56F3}"/>
    <hyperlink ref="B34" location="'Tx de support pot'!A1" display="Taux de support potentiel (rapport démographique) de la branche des pensions" xr:uid="{7B3A1771-1723-4655-9D06-771CAAF70586}"/>
    <hyperlink ref="B35" location="'Quotient de vieillesse'!A1" display="Quotient de vieillesse (ratio de dépendance) de la branche des pensions" xr:uid="{0A323363-26A8-4FC9-B93E-418D9636095B}"/>
    <hyperlink ref="B36" location="'Tx de repart° pure'!A1" display="Taux de répartition pure de la branche des pensions" xr:uid="{26422692-720F-466C-84B1-85A9323BCE4C}"/>
    <hyperlink ref="B37" location="'Rapport dem optimal'!A1" display="Rapport démographique optimal de remplacement de la branche des pensions" xr:uid="{386F3F95-ABEF-44BF-BB99-E14A020B7B53}"/>
    <hyperlink ref="B40" location="Retraités!A1" display="Retraités payés" xr:uid="{009B237B-13E2-4F84-9ACC-142FD6ADB909}"/>
    <hyperlink ref="B41" location="'Retraités par grade HEPST'!A1" display="Retraités Agents de carrière payés par grade" xr:uid="{233D7E47-58D1-4F4E-A846-DCE1793B2F64}"/>
    <hyperlink ref="B42" location="'Retraités par grade EPST'!A1" display="Retraités Personnel ESPT payés par grade" xr:uid="{5DCE8E7D-4D37-4410-A0C4-42ABECE4416B}"/>
    <hyperlink ref="B43" location="'Retr. par grade et sexe AC'!A1" display="Retraités Agents de carrière payés par grade et par sexe" xr:uid="{3E42DA8D-6AA4-42CD-A819-A8DB197CC533}"/>
    <hyperlink ref="B44" location="'Retr. par grade et sexe EPST'!A1" display="Retraités Personnel ESPT payés par grade et par sexe" xr:uid="{417DEC5E-6661-4CB2-8B03-7D43CA145E4B}"/>
    <hyperlink ref="B45" location="'Retr par grade et age AC'!A1" display="Retraités Agents de carrière payés par grade et par tranche d'âge" xr:uid="{0D2E8D31-13D6-4E62-93A0-361F8EF49B0F}"/>
    <hyperlink ref="B46" location="'Retr par grade et age EPST'!A1" display="Retraités Personnel ESPT payés par grade et par tranche d'âge" xr:uid="{6925C049-DEE9-46DA-9294-762DB980B94A}"/>
    <hyperlink ref="B47" location="'Retr par âge et par sexe AC'!A1" display="Retraités Agents de carrière payés par âge et par sexe " xr:uid="{32E1EE0A-5842-4051-8DCF-0FF7E0AE5FAB}"/>
    <hyperlink ref="B48" location="'Retr par âge et sexe EPST'!A1" display="Retraités Personnel ESPT payés par âge et par sexe" xr:uid="{6238E6C5-1872-4DC4-A90C-E1C444FCBEDE}"/>
    <hyperlink ref="B49" location="'Retr par prov et grade H EPST'!A1" display="Retraités Agents de carrière payés par province et par grade" xr:uid="{774C0C1B-6047-48D8-9C19-AC8FD1229CD4}"/>
    <hyperlink ref="B50" location="'Retr par prov et grade EPST'!A1" display="Retraités Personnel ESPT payés par province et par grade" xr:uid="{01FA3A69-FD6E-4455-BFD3-7706D9BE6351}"/>
    <hyperlink ref="B51" location="'Retr par prov&amp;par sexe H EPST'!A1" display="Retraités Agents de carrière payés par province et par sexe" xr:uid="{63C9CCB7-9B59-460F-80A8-0656BAFED330}"/>
    <hyperlink ref="B52" location="'Retr par prov&amp;par sexe EPST'!A1" display="Retraités Personnel ESPT payés par province et par sexe" xr:uid="{848B957A-9A59-41F8-8A92-A9721E4648D7}"/>
    <hyperlink ref="B53" location="'Retr par prov&amp;age H EPST'!A1" display="Retraités Agents de carrière payés par province et par tranche d'âge" xr:uid="{1BB34925-0538-435B-840F-BC41A0C53339}"/>
    <hyperlink ref="B54" location="'Retr par prov&amp;age EPST'!A1" display="Retraités Personnel ESPT payés par province et par tranche d'âge" xr:uid="{9BF66798-C87B-4033-AC40-DC947C6DC48D}"/>
    <hyperlink ref="B55" location="'Prestations servies'!A1" display="Prestations servies (en millions de CDF)" xr:uid="{E443B6F5-57AD-4008-9BA7-9A1FC1C566D1}"/>
    <hyperlink ref="B56" location="'Age et pens mensuelles'!A1" display="Age et pension de retraite mensuelle moyens par sexe" xr:uid="{DDF0C38F-7067-420A-AD3C-49DAA066F28B}"/>
    <hyperlink ref="B57" location="'Pensions de Retr. mensuelles H '!A1" display="Pensions de retraite mensuelles pour les retraités Agents de carrière (en CDF)" xr:uid="{618FD2F2-5B6B-4F69-95F3-F36B57863591}"/>
    <hyperlink ref="B58" location="'Pensions mensuelles EPST'!A1" display="Pensions de retraite mensuelles pour les retraités Personnel ESPT (en CDF)" xr:uid="{DCEDA73A-7A7A-436D-9872-DBDA560A1956}"/>
    <hyperlink ref="B59" location="'Pension de Retr. par grade AC'!A1" display="Pensions de retraite par grade pour les retraités Agents de carrière (en millions de CDF)" xr:uid="{7FF58A6B-859E-452A-B24D-6DE074AE821A}"/>
    <hyperlink ref="B60" location="'Pens de retr par grade EPST'!A1" display="Pensions de retraite par grade pour les retraités Personnel ESPT (en millions de CDF)" xr:uid="{F253D816-4F30-4C4E-A5AC-A04F5C583B76}"/>
    <hyperlink ref="B61" location="'Pens de retr par gr&amp;sexe H EPST'!A1" display="Pensions de retraite par grade et par sexe pour les retraités Agents de carrière (en CDF)" xr:uid="{E85EF9CF-4F13-440D-B66E-F118B99B8917}"/>
    <hyperlink ref="B62" location="'Pens de retr par gr&amp;sexe EPST'!A1" display="Pensions de retraite par grade et par sexe pour les retraités personnel ESPT (en CDF)" xr:uid="{61DA9E22-79D3-4608-9728-21BF5FFA526A}"/>
    <hyperlink ref="B63" location="'Pens de retr par gr&amp;Age H EPST'!A1" display="Pensions de retraite par grade et par tranche d'âge pour les retraités Agents de carrière (en CDF)" xr:uid="{469E46E5-3814-47B6-A88C-D1B6C9AED22D}"/>
    <hyperlink ref="B64" location="'Pens retr par grad&amp;Age EPST'!A1" display="Pensions de retraite par grade et par tranche d'âge pour les retraités Personnel ESPT (en CDF)" xr:uid="{34F929EC-1FC6-434F-AB39-43520870E60A}"/>
    <hyperlink ref="B65" location="'Pens retr par Age&amp;Sexe H EPST'!A1" display="Pensions de retraite par tranche d'âge et par sexe pour les retraités Agents de carrière (en CDF)" xr:uid="{2DD73E0A-0D93-4E6A-B904-709BD01F861F}"/>
    <hyperlink ref="B66" location="'Pens retr par Age&amp;sexe EPST'!A1" display="Pensions de retraite par tranche d'âge et par sexe pour les retraités Personnel ESPT (en CDF)" xr:uid="{80FB5A01-1191-4E15-963D-85AF49AD2659}"/>
    <hyperlink ref="B67" location="'Pension retr prov&amp;grad AC'!A1" display="Pensions de retraite par province et par grade pour les retraités Agents de carrière (en CDF)" xr:uid="{49314D24-19AD-4080-AEA8-EE6076F97E96}"/>
    <hyperlink ref="B68" location="'Pension retr prov&amp;grad EPST'!A1" display="Pensions de retraite par province et par grade pour les retraités Personnel ESPT (en CDF)" xr:uid="{6BFC784E-9875-48BA-9F82-A022BA0451BB}"/>
    <hyperlink ref="B69" location="'Pension retr prov&amp;sexe AC'!A1" display="Pensions de retraite par province et par sexe pour les retraités Agents de carrière (en CDF)" xr:uid="{CA308542-BD39-41DA-A9D5-3B17CB9296B2}"/>
    <hyperlink ref="B70" location="'Pension retr pro&amp;sexe EPST'!A1" display="Pensions de retraite par province et par sexe pour les retraités Personnel ESPT (en CDF)" xr:uid="{EBBCF625-0255-408A-94E3-48A91D66AE49}"/>
    <hyperlink ref="B71" location="'Pens retr prov&amp;Age AC'!A1" display="Pensions de retraite par province et par tranche d'âge pour les retraités Agents de carrière (en CDF)" xr:uid="{4629A27C-AFFC-465F-B640-8E6BC7D56103}"/>
    <hyperlink ref="B72" location="'Pension retr prov&amp;Age EPST'!A1" display="Pensions de retraite par province et par tranche d'âge pour les retraités Personnel ESPT (en CDF)" xr:uid="{E0491843-6315-4ED4-BD2C-97A13C985EF8}"/>
    <hyperlink ref="B73" location="'Rente surv. mens. HEPST'!A1" display="Rente de survie mensuelle totale pour les ayants droit des Agents de carrière (en CDF)" xr:uid="{CB6E3FC0-06CC-4D1F-BE08-29C53EE2C3B4}"/>
    <hyperlink ref="B74" location="'Rente survie mens EPST'!A1" display="Rente de survie mensuelle totale pour les ayants droit du Personnel EPST (en CDF)" xr:uid="{BE468B35-EF5D-4EF5-9A06-40C1726556A1}"/>
    <hyperlink ref="B79" location="'Cotisans BRP'!A1" display="Cotisants à la branche des risques professionnels" xr:uid="{77BE8A54-37F8-4D74-A63F-6F59A30AC92C}"/>
    <hyperlink ref="B80" location="'Cotisat° Trim BRP'!A1" display="Cotisations trimestrielles de la branche des risques professionnels (en CDF)" xr:uid="{0D59E06F-005D-4BAA-A448-0F04A5752581}"/>
    <hyperlink ref="B88" location="'Cotisants RC'!A1" display="Cotisants au régime complémentaire" xr:uid="{8C4ED102-1507-4B06-AAD0-FCEC539F5049}"/>
    <hyperlink ref="B89" location="'Cotisat° trim RC'!A1" display="Cotisations trimestrielles du régime complémentaire (en CDF)" xr:uid="{73E39277-20FF-459E-825F-21AAC71A19DA}"/>
    <hyperlink ref="B97" location="'Droit d''entrée Basc'!A1" display="Droit d’entrée des assurés basculés à la CNSSAP (en CDF)" xr:uid="{907F2F7C-E44B-4EAE-A641-69AF4DC9F45F}"/>
    <hyperlink ref="B100" location="'Beneficiaires Basc'!A1" display="Bénéficiaires des prestations de la réforme du basculement" xr:uid="{BE06E4F9-6CAA-4B81-8B48-B1DA21E1E83F}"/>
    <hyperlink ref="B101" location="'Ayant droit retr Basc'!A1" display="Ayants droit des retraités basculés décédés" xr:uid="{8872044F-7B83-463D-B53E-B145FA680CA8}"/>
    <hyperlink ref="B102" location="'Retr Basc par grade'!A1" display="Retraités basculés payés par grade" xr:uid="{CFF949AE-24BD-44E3-8915-03A4F59F1AA3}"/>
    <hyperlink ref="B103" location="'Retr Basc par grade et sexe'!A1" display="Retraités basculés payés par grade et par sexe" xr:uid="{88608077-4574-4427-B477-014B7168E181}"/>
    <hyperlink ref="B104" location="'Retr Basc par grade&amp;Age'!A1" display="Retraités basculés payés par grade et par tranche d'âge" xr:uid="{4C4E11C6-D469-4014-9275-6D0F52203DF3}"/>
    <hyperlink ref="B105" location="'Retr Basc par Age&amp;sexe'!A1" display="Retraités basculés payés par âge et par sexe" xr:uid="{A471446E-A77C-4DAA-B573-07E9B8DB05E1}"/>
    <hyperlink ref="B106" location="'Retr basc par prov&amp;grade'!A1" display="Retraités basculés payés par province et par grade" xr:uid="{AA62604C-C1A1-46C3-ADEE-7C98E6807104}"/>
    <hyperlink ref="B107" location="'Retr Basc par prov&amp;sexe'!A1" display="Retraités basculés payés par province et par sexe" xr:uid="{AD57D3B3-244B-4508-9296-3B1B77287D92}"/>
    <hyperlink ref="B108" location="'Retr Basc par prov&amp;Age'!A1" display="Retraités basculés payés par province et par tranche d'âge" xr:uid="{88F10B08-4D6B-4AA8-A9D9-F573A6AE87E9}"/>
    <hyperlink ref="B109" location="'Effectifs retr Basc dec&amp; nb Enf'!A1" display="Effectifs retraités basculés décédés et nombre d’enfants par grade" xr:uid="{7F8286FD-FF93-4A34-902F-B25ECE0B09C7}"/>
    <hyperlink ref="B110" location="'Prest servies Ass Basc'!A1" display="Prestations servies aux assurés basculés (en millions de CDF)" xr:uid="{83B4DBC3-0853-4BD1-84E7-333BAD27C6BC}"/>
    <hyperlink ref="B111" location="'Age&amp;pension moyen basc'!A1" display="Age et pension de retraite mensuelle moyens par sexe " xr:uid="{77B6B353-77BE-4786-A8D4-A7C09AE92B85}"/>
    <hyperlink ref="B112" location="'Pension retr mens Basc'!A1" display="Pensions de retraite mensuelles pour les retraités basculés (en CDF)" xr:uid="{9EDD2F66-474A-4596-92F5-CA556D60CFD6}"/>
    <hyperlink ref="B113" location="'Pensions retr par grade Basc'!A1" display="Pensions de retraite par grade pour les retraités basculés (en millions de CDF)" xr:uid="{9D9E7032-9E7A-4959-98CD-80913F3734E9}"/>
    <hyperlink ref="B114" location="'Pensions retr par gr&amp;sexe basc'!A1" display="Pensions de retraite par grade et par sexe pour les retraités basculés (en CDF)" xr:uid="{8FCD7CEA-8BA7-4A38-B531-4BA564727E7F}"/>
    <hyperlink ref="B115" location="'Pension retr par gr&amp;Age basc'!A1" display="Pensions de retraite par grade et par tranche d'âge pour les retraités basculés (en CDF)" xr:uid="{8169B8EB-CCB0-4862-B95A-6D0F66CA9AD4}"/>
    <hyperlink ref="B116" location="'Pension retr par Age&amp;sexe basc'!A1" display="Pensions de retraite par tranche d'âge et par sexe pour les retraités basculés (en CDF)" xr:uid="{2F620DB8-8588-4EA6-8D92-0D0A957C1549}"/>
    <hyperlink ref="B117" location="'Pension retr par prov&amp;grade bas'!A1" display="Pensions de retraite par province et par grade pour les retraités basculés (en CDF)" xr:uid="{CAFF45FD-05E1-4099-B649-3D591E620D70}"/>
    <hyperlink ref="B118" location="'Pensions retr par prov&amp;sexe bas'!A1" display="Pensions de retraite par province et par sexe pour les retraités basculés (en CDF)" xr:uid="{A96AA04B-57A7-4595-A77A-3F068063AFE0}"/>
    <hyperlink ref="B120" location="'Pension retr prov&amp;Age basc'!A1" display="Pensions de retraite par province et par tranche d'âge pour les retraités basculés (en CDF)" xr:uid="{E454ABF8-3336-447C-80FE-5217DEAEFDBA}"/>
    <hyperlink ref="B119" location="'Rente mensuel Ayant droit basc'!A1" display="Rente mensuelle pour les ayants droit basculés (en CDF)" xr:uid="{4D1DFC21-4543-4112-8893-582CFF4A6A8D}"/>
    <hyperlink ref="B124" location="'Compte de résultats'!A1" display="Compte de résultats (en milliards de CDF)" xr:uid="{C6075342-89D4-48F0-BF78-6ACB9C0E87E9}"/>
    <hyperlink ref="B126" location="Bilan!A1" display="Bilan (en millions de CDF)" xr:uid="{FF47002D-A94F-46F7-B32D-2697D3BD9839}"/>
    <hyperlink ref="B127" location="'Indicateurs de performance'!A1" display="Évolution des indicateurs de performance" xr:uid="{0620DB71-14AA-4E59-84BB-90F1889D42C5}"/>
    <hyperlink ref="B128" location="Revenus!A1" display="Évolution des revenus de la CNSSAP (en milliards de CDF)" xr:uid="{D6BAD224-BB12-4BF0-B137-2D265F6D4B92}"/>
    <hyperlink ref="B129" location="Charges!A1" display="Évolution des charges de la CNSSAP (en milliards de CDF)" xr:uid="{8280623F-99CB-46C0-9635-5E269D6F2817}"/>
    <hyperlink ref="B130" location="'Résulat net après impôt'!A1" display="Évolution du résultat net après impôt (en milliards de CDF)" xr:uid="{19E84DAF-96AE-4406-8E13-C6119E4379D6}"/>
    <hyperlink ref="B125" location="Investissement!A1" display="Investissements (en millions d’USD)" xr:uid="{6F77EB6F-B66E-4E25-BBC2-A992BBCC2956}"/>
    <hyperlink ref="B133" location="'Indicateurs RH'!A1" display="Quelques indicateurs RH" xr:uid="{6C404AD4-4B58-445E-B726-B5C9DFD0A5DA}"/>
    <hyperlink ref="B134" location="'Effectif général'!A1" display="Effectif général CNSSAP au quatrième trimestre 2023" xr:uid="{DD12A011-B584-4F99-8373-9965BF31D4A7}"/>
    <hyperlink ref="B10" location="'Définition des concepts'!A1" display="DEFINITION DES CONCEPTS" xr:uid="{59F9754A-AF89-4BC6-8110-C1A62563C838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7">
    <tabColor theme="0"/>
  </sheetPr>
  <dimension ref="B1:O31"/>
  <sheetViews>
    <sheetView showGridLines="0" workbookViewId="0">
      <selection activeCell="O1" sqref="O1"/>
    </sheetView>
  </sheetViews>
  <sheetFormatPr baseColWidth="10" defaultColWidth="11" defaultRowHeight="15.5" x14ac:dyDescent="0.35"/>
  <cols>
    <col min="1" max="1" width="7.75" style="2" customWidth="1"/>
    <col min="2" max="8" width="11" style="2"/>
    <col min="9" max="9" width="10.83203125" style="2" customWidth="1"/>
    <col min="10" max="16384" width="11" style="2"/>
  </cols>
  <sheetData>
    <row r="1" spans="2:15" x14ac:dyDescent="0.35">
      <c r="O1" s="80" t="s">
        <v>253</v>
      </c>
    </row>
    <row r="2" spans="2:15" ht="18" x14ac:dyDescent="0.4">
      <c r="B2" s="79" t="s">
        <v>652</v>
      </c>
      <c r="O2" s="81" t="s">
        <v>254</v>
      </c>
    </row>
    <row r="4" spans="2:15" x14ac:dyDescent="0.35">
      <c r="B4" s="83" t="s">
        <v>16</v>
      </c>
      <c r="C4" s="84" t="s">
        <v>59</v>
      </c>
      <c r="D4" s="84" t="s">
        <v>60</v>
      </c>
      <c r="E4" s="84" t="s">
        <v>61</v>
      </c>
      <c r="F4" s="84" t="s">
        <v>62</v>
      </c>
      <c r="G4" s="84" t="s">
        <v>63</v>
      </c>
      <c r="H4" s="84" t="s">
        <v>64</v>
      </c>
      <c r="I4" s="84" t="s">
        <v>65</v>
      </c>
      <c r="J4" s="84" t="s">
        <v>66</v>
      </c>
      <c r="K4" s="84" t="s">
        <v>67</v>
      </c>
      <c r="L4" s="84" t="s">
        <v>68</v>
      </c>
      <c r="M4" s="84" t="s">
        <v>69</v>
      </c>
      <c r="N4" s="84" t="s">
        <v>14</v>
      </c>
    </row>
    <row r="5" spans="2:15" x14ac:dyDescent="0.35">
      <c r="B5" s="85" t="s">
        <v>341</v>
      </c>
      <c r="C5" s="86">
        <v>4</v>
      </c>
      <c r="D5" s="86">
        <v>33</v>
      </c>
      <c r="E5" s="86">
        <v>72</v>
      </c>
      <c r="F5" s="86">
        <v>253</v>
      </c>
      <c r="G5" s="86">
        <v>331</v>
      </c>
      <c r="H5" s="86">
        <v>301</v>
      </c>
      <c r="I5" s="86">
        <v>833</v>
      </c>
      <c r="J5" s="86">
        <v>723</v>
      </c>
      <c r="K5" s="86">
        <v>261</v>
      </c>
      <c r="L5" s="86">
        <v>352</v>
      </c>
      <c r="M5" s="86">
        <v>36</v>
      </c>
      <c r="N5" s="308">
        <v>3199</v>
      </c>
    </row>
    <row r="6" spans="2:15" x14ac:dyDescent="0.35">
      <c r="B6" s="85" t="s">
        <v>8</v>
      </c>
      <c r="C6" s="86">
        <v>17</v>
      </c>
      <c r="D6" s="86">
        <v>96</v>
      </c>
      <c r="E6" s="86">
        <v>177</v>
      </c>
      <c r="F6" s="86">
        <v>729</v>
      </c>
      <c r="G6" s="86">
        <v>997</v>
      </c>
      <c r="H6" s="86">
        <v>1343</v>
      </c>
      <c r="I6" s="86">
        <v>2976</v>
      </c>
      <c r="J6" s="86">
        <v>3033</v>
      </c>
      <c r="K6" s="86">
        <v>1048</v>
      </c>
      <c r="L6" s="86">
        <v>205</v>
      </c>
      <c r="M6" s="86">
        <v>31</v>
      </c>
      <c r="N6" s="308">
        <v>10652</v>
      </c>
    </row>
    <row r="7" spans="2:15" x14ac:dyDescent="0.35">
      <c r="B7" s="85" t="s">
        <v>342</v>
      </c>
      <c r="C7" s="86">
        <v>46</v>
      </c>
      <c r="D7" s="86">
        <v>354</v>
      </c>
      <c r="E7" s="86">
        <v>361</v>
      </c>
      <c r="F7" s="86">
        <v>1285</v>
      </c>
      <c r="G7" s="86">
        <v>1590</v>
      </c>
      <c r="H7" s="86">
        <v>2815</v>
      </c>
      <c r="I7" s="86">
        <v>1948</v>
      </c>
      <c r="J7" s="86">
        <v>2250</v>
      </c>
      <c r="K7" s="86">
        <v>632</v>
      </c>
      <c r="L7" s="86">
        <v>209</v>
      </c>
      <c r="M7" s="86">
        <v>63</v>
      </c>
      <c r="N7" s="308">
        <v>11553</v>
      </c>
    </row>
    <row r="8" spans="2:15" x14ac:dyDescent="0.35">
      <c r="B8" s="85" t="s">
        <v>343</v>
      </c>
      <c r="C8" s="86">
        <v>5</v>
      </c>
      <c r="D8" s="86">
        <v>35</v>
      </c>
      <c r="E8" s="86">
        <v>23</v>
      </c>
      <c r="F8" s="86">
        <v>192</v>
      </c>
      <c r="G8" s="86">
        <v>189</v>
      </c>
      <c r="H8" s="86">
        <v>346</v>
      </c>
      <c r="I8" s="86">
        <v>487</v>
      </c>
      <c r="J8" s="86">
        <v>760</v>
      </c>
      <c r="K8" s="86">
        <v>477</v>
      </c>
      <c r="L8" s="86">
        <v>83</v>
      </c>
      <c r="M8" s="86">
        <v>37</v>
      </c>
      <c r="N8" s="308">
        <v>2634</v>
      </c>
    </row>
    <row r="9" spans="2:15" x14ac:dyDescent="0.35">
      <c r="B9" s="85" t="s">
        <v>344</v>
      </c>
      <c r="C9" s="86">
        <v>5</v>
      </c>
      <c r="D9" s="86">
        <v>50</v>
      </c>
      <c r="E9" s="86">
        <v>101</v>
      </c>
      <c r="F9" s="86">
        <v>283</v>
      </c>
      <c r="G9" s="86">
        <v>269</v>
      </c>
      <c r="H9" s="86">
        <v>354</v>
      </c>
      <c r="I9" s="86">
        <v>590</v>
      </c>
      <c r="J9" s="86">
        <v>781</v>
      </c>
      <c r="K9" s="86">
        <v>454</v>
      </c>
      <c r="L9" s="86">
        <v>149</v>
      </c>
      <c r="M9" s="86">
        <v>45</v>
      </c>
      <c r="N9" s="308">
        <v>3081</v>
      </c>
    </row>
    <row r="10" spans="2:15" x14ac:dyDescent="0.35">
      <c r="B10" s="85" t="s">
        <v>345</v>
      </c>
      <c r="C10" s="86">
        <v>12</v>
      </c>
      <c r="D10" s="86">
        <v>58</v>
      </c>
      <c r="E10" s="86">
        <v>68</v>
      </c>
      <c r="F10" s="86">
        <v>226</v>
      </c>
      <c r="G10" s="86">
        <v>371</v>
      </c>
      <c r="H10" s="86">
        <v>766</v>
      </c>
      <c r="I10" s="86">
        <v>796</v>
      </c>
      <c r="J10" s="86">
        <v>1646</v>
      </c>
      <c r="K10" s="86">
        <v>340</v>
      </c>
      <c r="L10" s="86">
        <v>149</v>
      </c>
      <c r="M10" s="86">
        <v>43</v>
      </c>
      <c r="N10" s="308">
        <v>4475</v>
      </c>
    </row>
    <row r="11" spans="2:15" x14ac:dyDescent="0.35">
      <c r="B11" s="85" t="s">
        <v>346</v>
      </c>
      <c r="C11" s="86">
        <v>4</v>
      </c>
      <c r="D11" s="86">
        <v>32</v>
      </c>
      <c r="E11" s="86">
        <v>71</v>
      </c>
      <c r="F11" s="86">
        <v>461</v>
      </c>
      <c r="G11" s="86">
        <v>684</v>
      </c>
      <c r="H11" s="86">
        <v>1005</v>
      </c>
      <c r="I11" s="86">
        <v>1592</v>
      </c>
      <c r="J11" s="86">
        <v>1559</v>
      </c>
      <c r="K11" s="86">
        <v>359</v>
      </c>
      <c r="L11" s="86">
        <v>114</v>
      </c>
      <c r="M11" s="86">
        <v>32</v>
      </c>
      <c r="N11" s="308">
        <v>5913</v>
      </c>
    </row>
    <row r="12" spans="2:15" x14ac:dyDescent="0.35">
      <c r="B12" s="85" t="s">
        <v>347</v>
      </c>
      <c r="C12" s="86">
        <v>19</v>
      </c>
      <c r="D12" s="86">
        <v>89</v>
      </c>
      <c r="E12" s="86">
        <v>182</v>
      </c>
      <c r="F12" s="86">
        <v>757</v>
      </c>
      <c r="G12" s="86">
        <v>1723</v>
      </c>
      <c r="H12" s="86">
        <v>2233</v>
      </c>
      <c r="I12" s="86">
        <v>3254</v>
      </c>
      <c r="J12" s="86">
        <v>2929</v>
      </c>
      <c r="K12" s="86">
        <v>1048</v>
      </c>
      <c r="L12" s="86">
        <v>331</v>
      </c>
      <c r="M12" s="86">
        <v>65</v>
      </c>
      <c r="N12" s="308">
        <v>12630</v>
      </c>
    </row>
    <row r="13" spans="2:15" x14ac:dyDescent="0.35">
      <c r="B13" s="85" t="s">
        <v>348</v>
      </c>
      <c r="C13" s="86">
        <v>25</v>
      </c>
      <c r="D13" s="86">
        <v>130</v>
      </c>
      <c r="E13" s="86">
        <v>189</v>
      </c>
      <c r="F13" s="86">
        <v>713</v>
      </c>
      <c r="G13" s="86">
        <v>1083</v>
      </c>
      <c r="H13" s="86">
        <v>2264</v>
      </c>
      <c r="I13" s="86">
        <v>3147</v>
      </c>
      <c r="J13" s="86">
        <v>4658</v>
      </c>
      <c r="K13" s="86">
        <v>1103</v>
      </c>
      <c r="L13" s="86">
        <v>520</v>
      </c>
      <c r="M13" s="86">
        <v>101</v>
      </c>
      <c r="N13" s="308">
        <v>13933</v>
      </c>
    </row>
    <row r="14" spans="2:15" x14ac:dyDescent="0.35">
      <c r="B14" s="85" t="s">
        <v>10</v>
      </c>
      <c r="C14" s="86">
        <v>890</v>
      </c>
      <c r="D14" s="86">
        <v>7641</v>
      </c>
      <c r="E14" s="86">
        <v>5313</v>
      </c>
      <c r="F14" s="86">
        <v>10506</v>
      </c>
      <c r="G14" s="86">
        <v>23331</v>
      </c>
      <c r="H14" s="86">
        <v>30377</v>
      </c>
      <c r="I14" s="86">
        <v>28474</v>
      </c>
      <c r="J14" s="86">
        <v>15212</v>
      </c>
      <c r="K14" s="86">
        <v>2181</v>
      </c>
      <c r="L14" s="86">
        <v>689</v>
      </c>
      <c r="M14" s="86">
        <v>190</v>
      </c>
      <c r="N14" s="308">
        <v>124804</v>
      </c>
    </row>
    <row r="15" spans="2:15" x14ac:dyDescent="0.35">
      <c r="B15" s="206" t="s">
        <v>349</v>
      </c>
      <c r="C15" s="86">
        <v>42</v>
      </c>
      <c r="D15" s="86">
        <v>311</v>
      </c>
      <c r="E15" s="86">
        <v>332</v>
      </c>
      <c r="F15" s="86">
        <v>1300</v>
      </c>
      <c r="G15" s="86">
        <v>2252</v>
      </c>
      <c r="H15" s="86">
        <v>3201</v>
      </c>
      <c r="I15" s="86">
        <v>5068</v>
      </c>
      <c r="J15" s="86">
        <v>4870</v>
      </c>
      <c r="K15" s="86">
        <v>1630</v>
      </c>
      <c r="L15" s="86">
        <v>725</v>
      </c>
      <c r="M15" s="86">
        <v>258</v>
      </c>
      <c r="N15" s="308">
        <v>19989</v>
      </c>
      <c r="O15" s="157"/>
    </row>
    <row r="16" spans="2:15" x14ac:dyDescent="0.35">
      <c r="B16" s="207" t="s">
        <v>350</v>
      </c>
      <c r="C16" s="86">
        <v>1</v>
      </c>
      <c r="D16" s="86">
        <v>29</v>
      </c>
      <c r="E16" s="86">
        <v>71</v>
      </c>
      <c r="F16" s="86">
        <v>378</v>
      </c>
      <c r="G16" s="86">
        <v>755</v>
      </c>
      <c r="H16" s="86">
        <v>1444</v>
      </c>
      <c r="I16" s="86">
        <v>2608</v>
      </c>
      <c r="J16" s="86">
        <v>1081</v>
      </c>
      <c r="K16" s="86">
        <v>715</v>
      </c>
      <c r="L16" s="86">
        <v>319</v>
      </c>
      <c r="M16" s="86">
        <v>27</v>
      </c>
      <c r="N16" s="308">
        <v>7428</v>
      </c>
    </row>
    <row r="17" spans="2:14" x14ac:dyDescent="0.35">
      <c r="B17" s="2" t="s">
        <v>351</v>
      </c>
      <c r="C17" s="86">
        <v>8</v>
      </c>
      <c r="D17" s="86">
        <v>164</v>
      </c>
      <c r="E17" s="86">
        <v>310</v>
      </c>
      <c r="F17" s="86">
        <v>1336</v>
      </c>
      <c r="G17" s="86">
        <v>2218</v>
      </c>
      <c r="H17" s="86">
        <v>2624</v>
      </c>
      <c r="I17" s="86">
        <v>4088</v>
      </c>
      <c r="J17" s="86">
        <v>3615</v>
      </c>
      <c r="K17" s="86">
        <v>877</v>
      </c>
      <c r="L17" s="86">
        <v>201</v>
      </c>
      <c r="M17" s="86">
        <v>83</v>
      </c>
      <c r="N17" s="308">
        <v>15524</v>
      </c>
    </row>
    <row r="18" spans="2:14" x14ac:dyDescent="0.35">
      <c r="B18" s="2" t="s">
        <v>352</v>
      </c>
      <c r="C18" s="86">
        <v>4</v>
      </c>
      <c r="D18" s="86">
        <v>40</v>
      </c>
      <c r="E18" s="86">
        <v>81</v>
      </c>
      <c r="F18" s="86">
        <v>296</v>
      </c>
      <c r="G18" s="86">
        <v>618</v>
      </c>
      <c r="H18" s="86">
        <v>989</v>
      </c>
      <c r="I18" s="86">
        <v>1479</v>
      </c>
      <c r="J18" s="86">
        <v>2927</v>
      </c>
      <c r="K18" s="86">
        <v>345</v>
      </c>
      <c r="L18" s="86">
        <v>107</v>
      </c>
      <c r="M18" s="86">
        <v>55</v>
      </c>
      <c r="N18" s="308">
        <v>6941</v>
      </c>
    </row>
    <row r="19" spans="2:14" x14ac:dyDescent="0.35">
      <c r="B19" s="2" t="s">
        <v>353</v>
      </c>
      <c r="C19" s="86">
        <v>11</v>
      </c>
      <c r="D19" s="86">
        <v>77</v>
      </c>
      <c r="E19" s="86">
        <v>43</v>
      </c>
      <c r="F19" s="86">
        <v>228</v>
      </c>
      <c r="G19" s="86">
        <v>253</v>
      </c>
      <c r="H19" s="86">
        <v>597</v>
      </c>
      <c r="I19" s="86">
        <v>668</v>
      </c>
      <c r="J19" s="86">
        <v>1432</v>
      </c>
      <c r="K19" s="86">
        <v>401</v>
      </c>
      <c r="L19" s="86">
        <v>129</v>
      </c>
      <c r="M19" s="86">
        <v>15</v>
      </c>
      <c r="N19" s="308">
        <v>3854</v>
      </c>
    </row>
    <row r="20" spans="2:14" x14ac:dyDescent="0.35">
      <c r="B20" s="2" t="s">
        <v>354</v>
      </c>
      <c r="C20" s="86">
        <v>8</v>
      </c>
      <c r="D20" s="86">
        <v>82</v>
      </c>
      <c r="E20" s="86">
        <v>119</v>
      </c>
      <c r="F20" s="86">
        <v>361</v>
      </c>
      <c r="G20" s="86">
        <v>611</v>
      </c>
      <c r="H20" s="86">
        <v>852</v>
      </c>
      <c r="I20" s="86">
        <v>1501</v>
      </c>
      <c r="J20" s="86">
        <v>2223</v>
      </c>
      <c r="K20" s="86">
        <v>772</v>
      </c>
      <c r="L20" s="86">
        <v>163</v>
      </c>
      <c r="M20" s="86">
        <v>30</v>
      </c>
      <c r="N20" s="308">
        <v>6722</v>
      </c>
    </row>
    <row r="21" spans="2:14" x14ac:dyDescent="0.35">
      <c r="B21" s="2" t="s">
        <v>11</v>
      </c>
      <c r="C21" s="86">
        <v>7</v>
      </c>
      <c r="D21" s="86">
        <v>56</v>
      </c>
      <c r="E21" s="86">
        <v>104</v>
      </c>
      <c r="F21" s="86">
        <v>459</v>
      </c>
      <c r="G21" s="86">
        <v>789</v>
      </c>
      <c r="H21" s="86">
        <v>1355</v>
      </c>
      <c r="I21" s="86">
        <v>1463</v>
      </c>
      <c r="J21" s="86">
        <v>1626</v>
      </c>
      <c r="K21" s="86">
        <v>266</v>
      </c>
      <c r="L21" s="86">
        <v>85</v>
      </c>
      <c r="M21" s="86">
        <v>26</v>
      </c>
      <c r="N21" s="308">
        <v>6236</v>
      </c>
    </row>
    <row r="22" spans="2:14" x14ac:dyDescent="0.35">
      <c r="B22" s="2" t="s">
        <v>355</v>
      </c>
      <c r="C22" s="86">
        <v>6</v>
      </c>
      <c r="D22" s="86">
        <v>56</v>
      </c>
      <c r="E22" s="86">
        <v>82</v>
      </c>
      <c r="F22" s="86">
        <v>298</v>
      </c>
      <c r="G22" s="86">
        <v>663</v>
      </c>
      <c r="H22" s="86">
        <v>1101</v>
      </c>
      <c r="I22" s="86">
        <v>2614</v>
      </c>
      <c r="J22" s="86">
        <v>3319</v>
      </c>
      <c r="K22" s="86">
        <v>1005</v>
      </c>
      <c r="L22" s="86">
        <v>132</v>
      </c>
      <c r="M22" s="86">
        <v>40</v>
      </c>
      <c r="N22" s="308">
        <v>9316</v>
      </c>
    </row>
    <row r="23" spans="2:14" x14ac:dyDescent="0.35">
      <c r="B23" s="2" t="s">
        <v>356</v>
      </c>
      <c r="C23" s="86">
        <v>31</v>
      </c>
      <c r="D23" s="86">
        <v>149</v>
      </c>
      <c r="E23" s="86">
        <v>241</v>
      </c>
      <c r="F23" s="86">
        <v>885</v>
      </c>
      <c r="G23" s="86">
        <v>2254</v>
      </c>
      <c r="H23" s="86">
        <v>2288</v>
      </c>
      <c r="I23" s="86">
        <v>2814</v>
      </c>
      <c r="J23" s="86">
        <v>2531</v>
      </c>
      <c r="K23" s="86">
        <v>678</v>
      </c>
      <c r="L23" s="86">
        <v>316</v>
      </c>
      <c r="M23" s="86">
        <v>161</v>
      </c>
      <c r="N23" s="308">
        <v>12348</v>
      </c>
    </row>
    <row r="24" spans="2:14" x14ac:dyDescent="0.35">
      <c r="B24" s="2" t="s">
        <v>357</v>
      </c>
      <c r="C24" s="86">
        <v>5</v>
      </c>
      <c r="D24" s="86">
        <v>37</v>
      </c>
      <c r="E24" s="86">
        <v>42</v>
      </c>
      <c r="F24" s="86">
        <v>159</v>
      </c>
      <c r="G24" s="86">
        <v>258</v>
      </c>
      <c r="H24" s="86">
        <v>421</v>
      </c>
      <c r="I24" s="86">
        <v>906</v>
      </c>
      <c r="J24" s="86">
        <v>794</v>
      </c>
      <c r="K24" s="86">
        <v>321</v>
      </c>
      <c r="L24" s="86">
        <v>105</v>
      </c>
      <c r="M24" s="86">
        <v>9</v>
      </c>
      <c r="N24" s="308">
        <v>3057</v>
      </c>
    </row>
    <row r="25" spans="2:14" x14ac:dyDescent="0.35">
      <c r="B25" s="2" t="s">
        <v>358</v>
      </c>
      <c r="C25" s="86">
        <v>6</v>
      </c>
      <c r="D25" s="86">
        <v>115</v>
      </c>
      <c r="E25" s="86">
        <v>68</v>
      </c>
      <c r="F25" s="86">
        <v>404</v>
      </c>
      <c r="G25" s="86">
        <v>802</v>
      </c>
      <c r="H25" s="86">
        <v>1217</v>
      </c>
      <c r="I25" s="86">
        <v>1336</v>
      </c>
      <c r="J25" s="86">
        <v>1298</v>
      </c>
      <c r="K25" s="86">
        <v>288</v>
      </c>
      <c r="L25" s="86">
        <v>117</v>
      </c>
      <c r="M25" s="86">
        <v>57</v>
      </c>
      <c r="N25" s="308">
        <v>5708</v>
      </c>
    </row>
    <row r="26" spans="2:14" x14ac:dyDescent="0.35">
      <c r="B26" s="2" t="s">
        <v>359</v>
      </c>
      <c r="C26" s="86">
        <v>20</v>
      </c>
      <c r="D26" s="86">
        <v>144</v>
      </c>
      <c r="E26" s="86">
        <v>254</v>
      </c>
      <c r="F26" s="86">
        <v>830</v>
      </c>
      <c r="G26" s="86">
        <v>1143</v>
      </c>
      <c r="H26" s="86">
        <v>2416</v>
      </c>
      <c r="I26" s="86">
        <v>2351</v>
      </c>
      <c r="J26" s="86">
        <v>1753</v>
      </c>
      <c r="K26" s="86">
        <v>477</v>
      </c>
      <c r="L26" s="86">
        <v>275</v>
      </c>
      <c r="M26" s="86">
        <v>85</v>
      </c>
      <c r="N26" s="308">
        <v>9748</v>
      </c>
    </row>
    <row r="27" spans="2:14" x14ac:dyDescent="0.35">
      <c r="B27" s="2" t="s">
        <v>360</v>
      </c>
      <c r="C27" s="86">
        <v>4</v>
      </c>
      <c r="D27" s="86">
        <v>31</v>
      </c>
      <c r="E27" s="86">
        <v>68</v>
      </c>
      <c r="F27" s="86">
        <v>201</v>
      </c>
      <c r="G27" s="86">
        <v>321</v>
      </c>
      <c r="H27" s="86">
        <v>379</v>
      </c>
      <c r="I27" s="86">
        <v>986</v>
      </c>
      <c r="J27" s="86">
        <v>980</v>
      </c>
      <c r="K27" s="86">
        <v>671</v>
      </c>
      <c r="L27" s="86">
        <v>107</v>
      </c>
      <c r="M27" s="86">
        <v>28</v>
      </c>
      <c r="N27" s="308">
        <v>3776</v>
      </c>
    </row>
    <row r="28" spans="2:14" x14ac:dyDescent="0.35">
      <c r="B28" s="2" t="s">
        <v>361</v>
      </c>
      <c r="C28" s="86">
        <v>5</v>
      </c>
      <c r="D28" s="86">
        <v>46</v>
      </c>
      <c r="E28" s="86">
        <v>33</v>
      </c>
      <c r="F28" s="86">
        <v>182</v>
      </c>
      <c r="G28" s="86">
        <v>298</v>
      </c>
      <c r="H28" s="86">
        <v>472</v>
      </c>
      <c r="I28" s="86">
        <v>678</v>
      </c>
      <c r="J28" s="86">
        <v>645</v>
      </c>
      <c r="K28" s="86">
        <v>240</v>
      </c>
      <c r="L28" s="86">
        <v>68</v>
      </c>
      <c r="M28" s="86">
        <v>31</v>
      </c>
      <c r="N28" s="308">
        <v>2698</v>
      </c>
    </row>
    <row r="29" spans="2:14" x14ac:dyDescent="0.35">
      <c r="B29" s="2" t="s">
        <v>362</v>
      </c>
      <c r="C29" s="86">
        <v>24</v>
      </c>
      <c r="D29" s="86">
        <v>223</v>
      </c>
      <c r="E29" s="86">
        <v>279</v>
      </c>
      <c r="F29" s="86">
        <v>881</v>
      </c>
      <c r="G29" s="86">
        <v>1040</v>
      </c>
      <c r="H29" s="86">
        <v>1959</v>
      </c>
      <c r="I29" s="86">
        <v>2102</v>
      </c>
      <c r="J29" s="86">
        <v>2596</v>
      </c>
      <c r="K29" s="86">
        <v>718</v>
      </c>
      <c r="L29" s="86">
        <v>550</v>
      </c>
      <c r="M29" s="86">
        <v>41</v>
      </c>
      <c r="N29" s="308">
        <v>10413</v>
      </c>
    </row>
    <row r="30" spans="2:14" x14ac:dyDescent="0.35">
      <c r="B30" s="2" t="s">
        <v>363</v>
      </c>
      <c r="C30" s="86">
        <v>7</v>
      </c>
      <c r="D30" s="86">
        <v>26</v>
      </c>
      <c r="E30" s="86">
        <v>27</v>
      </c>
      <c r="F30" s="86">
        <v>205</v>
      </c>
      <c r="G30" s="86">
        <v>410</v>
      </c>
      <c r="H30" s="86">
        <v>813</v>
      </c>
      <c r="I30" s="86">
        <v>1391</v>
      </c>
      <c r="J30" s="86">
        <v>1858</v>
      </c>
      <c r="K30" s="86">
        <v>447</v>
      </c>
      <c r="L30" s="86">
        <v>137</v>
      </c>
      <c r="M30" s="86">
        <v>24</v>
      </c>
      <c r="N30" s="308">
        <v>5345</v>
      </c>
    </row>
    <row r="31" spans="2:14" x14ac:dyDescent="0.35">
      <c r="B31" s="87" t="s">
        <v>14</v>
      </c>
      <c r="C31" s="309">
        <v>1216</v>
      </c>
      <c r="D31" s="309">
        <v>10104</v>
      </c>
      <c r="E31" s="309">
        <v>8711</v>
      </c>
      <c r="F31" s="309">
        <v>23808</v>
      </c>
      <c r="G31" s="309">
        <v>45253</v>
      </c>
      <c r="H31" s="309">
        <v>63932</v>
      </c>
      <c r="I31" s="309">
        <v>76150</v>
      </c>
      <c r="J31" s="309">
        <v>67099</v>
      </c>
      <c r="K31" s="309">
        <v>17754</v>
      </c>
      <c r="L31" s="309">
        <v>6337</v>
      </c>
      <c r="M31" s="309">
        <v>1613</v>
      </c>
      <c r="N31" s="309">
        <v>321977</v>
      </c>
    </row>
  </sheetData>
  <hyperlinks>
    <hyperlink ref="O1" location="'Cot. EPST par prov&amp;par grade'!A1" display="Variable suivante" xr:uid="{00000000-0004-0000-0600-000000000000}"/>
    <hyperlink ref="O2" location="'Cotisants EPST par grade'!A1" display="Variable précédente" xr:uid="{00000000-0004-0000-0600-000001000000}"/>
  </hyperlinks>
  <pageMargins left="0.7" right="0.7" top="0.75" bottom="0.75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6ADDD3-EDD7-42FE-BDA1-C31AFCB6C561}">
  <sheetPr>
    <tabColor theme="0"/>
  </sheetPr>
  <dimension ref="A1:P31"/>
  <sheetViews>
    <sheetView workbookViewId="0">
      <selection activeCell="O1" sqref="O1"/>
    </sheetView>
  </sheetViews>
  <sheetFormatPr baseColWidth="10" defaultColWidth="10.6640625" defaultRowHeight="15.5" x14ac:dyDescent="0.35"/>
  <cols>
    <col min="1" max="1" width="7.83203125" style="201" customWidth="1"/>
    <col min="2" max="16384" width="10.6640625" style="201"/>
  </cols>
  <sheetData>
    <row r="1" spans="1:16" x14ac:dyDescent="0.35">
      <c r="A1" s="194"/>
      <c r="B1" s="194"/>
      <c r="C1" s="194"/>
      <c r="D1" s="194"/>
      <c r="E1" s="194"/>
      <c r="F1" s="194"/>
      <c r="G1" s="194"/>
      <c r="H1" s="194"/>
      <c r="I1" s="194"/>
      <c r="J1" s="194"/>
      <c r="K1" s="194"/>
      <c r="L1" s="194"/>
      <c r="M1" s="194"/>
      <c r="N1" s="194"/>
      <c r="O1" s="80" t="s">
        <v>253</v>
      </c>
      <c r="P1" s="194"/>
    </row>
    <row r="2" spans="1:16" ht="18" x14ac:dyDescent="0.4">
      <c r="A2" s="194"/>
      <c r="B2" s="209" t="s">
        <v>658</v>
      </c>
      <c r="C2" s="194"/>
      <c r="D2" s="194"/>
      <c r="E2" s="194"/>
      <c r="F2" s="194"/>
      <c r="G2" s="194"/>
      <c r="H2" s="194"/>
      <c r="I2" s="194"/>
      <c r="J2" s="194"/>
      <c r="K2" s="194"/>
      <c r="L2" s="194"/>
      <c r="M2" s="194"/>
      <c r="N2" s="194"/>
      <c r="O2" s="205" t="s">
        <v>254</v>
      </c>
      <c r="P2" s="194"/>
    </row>
    <row r="3" spans="1:16" x14ac:dyDescent="0.35">
      <c r="A3" s="194"/>
      <c r="B3" s="194"/>
      <c r="C3" s="194"/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  <c r="O3" s="194"/>
      <c r="P3" s="194"/>
    </row>
    <row r="4" spans="1:16" x14ac:dyDescent="0.35">
      <c r="A4" s="194"/>
      <c r="B4" s="83" t="s">
        <v>16</v>
      </c>
      <c r="C4" s="84" t="s">
        <v>59</v>
      </c>
      <c r="D4" s="84" t="s">
        <v>60</v>
      </c>
      <c r="E4" s="84" t="s">
        <v>61</v>
      </c>
      <c r="F4" s="84" t="s">
        <v>62</v>
      </c>
      <c r="G4" s="84" t="s">
        <v>63</v>
      </c>
      <c r="H4" s="84" t="s">
        <v>64</v>
      </c>
      <c r="I4" s="84" t="s">
        <v>65</v>
      </c>
      <c r="J4" s="84" t="s">
        <v>66</v>
      </c>
      <c r="K4" s="84" t="s">
        <v>67</v>
      </c>
      <c r="L4" s="84" t="s">
        <v>68</v>
      </c>
      <c r="M4" s="84" t="s">
        <v>69</v>
      </c>
      <c r="N4" s="84" t="s">
        <v>14</v>
      </c>
      <c r="O4" s="194"/>
      <c r="P4" s="194"/>
    </row>
    <row r="5" spans="1:16" x14ac:dyDescent="0.35">
      <c r="A5" s="194"/>
      <c r="B5" s="85" t="s">
        <v>341</v>
      </c>
      <c r="C5" s="86" t="s">
        <v>5</v>
      </c>
      <c r="D5" s="86">
        <v>16</v>
      </c>
      <c r="E5" s="86">
        <v>200</v>
      </c>
      <c r="F5" s="86">
        <v>609</v>
      </c>
      <c r="G5" s="86">
        <v>406</v>
      </c>
      <c r="H5" s="86">
        <v>389</v>
      </c>
      <c r="I5" s="86" t="s">
        <v>912</v>
      </c>
      <c r="J5" s="86" t="s">
        <v>913</v>
      </c>
      <c r="K5" s="86">
        <v>3</v>
      </c>
      <c r="L5" s="86">
        <v>26</v>
      </c>
      <c r="M5" s="86">
        <v>29</v>
      </c>
      <c r="N5" s="308" t="s">
        <v>817</v>
      </c>
      <c r="O5" s="194"/>
      <c r="P5" s="194"/>
    </row>
    <row r="6" spans="1:16" x14ac:dyDescent="0.35">
      <c r="A6" s="194"/>
      <c r="B6" s="85" t="s">
        <v>8</v>
      </c>
      <c r="C6" s="86" t="s">
        <v>5</v>
      </c>
      <c r="D6" s="86">
        <v>64</v>
      </c>
      <c r="E6" s="86">
        <v>974</v>
      </c>
      <c r="F6" s="86" t="s">
        <v>914</v>
      </c>
      <c r="G6" s="86" t="s">
        <v>915</v>
      </c>
      <c r="H6" s="86" t="s">
        <v>916</v>
      </c>
      <c r="I6" s="86" t="s">
        <v>917</v>
      </c>
      <c r="J6" s="86">
        <v>771</v>
      </c>
      <c r="K6" s="86">
        <v>13</v>
      </c>
      <c r="L6" s="86">
        <v>74</v>
      </c>
      <c r="M6" s="86">
        <v>144</v>
      </c>
      <c r="N6" s="308" t="s">
        <v>818</v>
      </c>
      <c r="O6" s="194"/>
      <c r="P6" s="194"/>
    </row>
    <row r="7" spans="1:16" x14ac:dyDescent="0.35">
      <c r="A7" s="194"/>
      <c r="B7" s="85" t="s">
        <v>342</v>
      </c>
      <c r="C7" s="86" t="s">
        <v>5</v>
      </c>
      <c r="D7" s="86">
        <v>38</v>
      </c>
      <c r="E7" s="86">
        <v>549</v>
      </c>
      <c r="F7" s="86" t="s">
        <v>918</v>
      </c>
      <c r="G7" s="86" t="s">
        <v>919</v>
      </c>
      <c r="H7" s="86" t="s">
        <v>920</v>
      </c>
      <c r="I7" s="86" t="s">
        <v>921</v>
      </c>
      <c r="J7" s="86">
        <v>901</v>
      </c>
      <c r="K7" s="86">
        <v>15</v>
      </c>
      <c r="L7" s="86">
        <v>81</v>
      </c>
      <c r="M7" s="86">
        <v>56</v>
      </c>
      <c r="N7" s="308" t="s">
        <v>819</v>
      </c>
      <c r="O7" s="194"/>
      <c r="P7" s="194"/>
    </row>
    <row r="8" spans="1:16" x14ac:dyDescent="0.35">
      <c r="A8" s="194"/>
      <c r="B8" s="85" t="s">
        <v>343</v>
      </c>
      <c r="C8" s="86" t="s">
        <v>5</v>
      </c>
      <c r="D8" s="86">
        <v>35</v>
      </c>
      <c r="E8" s="86">
        <v>819</v>
      </c>
      <c r="F8" s="86" t="s">
        <v>922</v>
      </c>
      <c r="G8" s="86">
        <v>739</v>
      </c>
      <c r="H8" s="86">
        <v>585</v>
      </c>
      <c r="I8" s="86" t="s">
        <v>923</v>
      </c>
      <c r="J8" s="86">
        <v>945</v>
      </c>
      <c r="K8" s="86">
        <v>9</v>
      </c>
      <c r="L8" s="86">
        <v>55</v>
      </c>
      <c r="M8" s="86">
        <v>103</v>
      </c>
      <c r="N8" s="308" t="s">
        <v>820</v>
      </c>
      <c r="O8" s="194"/>
      <c r="P8" s="194"/>
    </row>
    <row r="9" spans="1:16" x14ac:dyDescent="0.35">
      <c r="A9" s="194"/>
      <c r="B9" s="85" t="s">
        <v>344</v>
      </c>
      <c r="C9" s="86" t="s">
        <v>5</v>
      </c>
      <c r="D9" s="86">
        <v>25</v>
      </c>
      <c r="E9" s="86">
        <v>283</v>
      </c>
      <c r="F9" s="86">
        <v>846</v>
      </c>
      <c r="G9" s="86">
        <v>458</v>
      </c>
      <c r="H9" s="86">
        <v>502</v>
      </c>
      <c r="I9" s="86" t="s">
        <v>924</v>
      </c>
      <c r="J9" s="86" t="s">
        <v>925</v>
      </c>
      <c r="K9" s="86">
        <v>3</v>
      </c>
      <c r="L9" s="86">
        <v>27</v>
      </c>
      <c r="M9" s="86">
        <v>40</v>
      </c>
      <c r="N9" s="308" t="s">
        <v>821</v>
      </c>
      <c r="O9" s="194"/>
      <c r="P9" s="194"/>
    </row>
    <row r="10" spans="1:16" x14ac:dyDescent="0.35">
      <c r="A10" s="194"/>
      <c r="B10" s="85" t="s">
        <v>345</v>
      </c>
      <c r="C10" s="86" t="s">
        <v>5</v>
      </c>
      <c r="D10" s="86">
        <v>43</v>
      </c>
      <c r="E10" s="86">
        <v>650</v>
      </c>
      <c r="F10" s="86" t="s">
        <v>926</v>
      </c>
      <c r="G10" s="86" t="s">
        <v>927</v>
      </c>
      <c r="H10" s="86" t="s">
        <v>928</v>
      </c>
      <c r="I10" s="86" t="s">
        <v>929</v>
      </c>
      <c r="J10" s="86" t="s">
        <v>930</v>
      </c>
      <c r="K10" s="86">
        <v>8</v>
      </c>
      <c r="L10" s="86">
        <v>97</v>
      </c>
      <c r="M10" s="86">
        <v>110</v>
      </c>
      <c r="N10" s="308" t="s">
        <v>822</v>
      </c>
      <c r="O10" s="194"/>
      <c r="P10" s="194"/>
    </row>
    <row r="11" spans="1:16" x14ac:dyDescent="0.35">
      <c r="A11" s="194"/>
      <c r="B11" s="85" t="s">
        <v>346</v>
      </c>
      <c r="C11" s="86" t="s">
        <v>5</v>
      </c>
      <c r="D11" s="86">
        <v>51</v>
      </c>
      <c r="E11" s="86" t="s">
        <v>931</v>
      </c>
      <c r="F11" s="86" t="s">
        <v>932</v>
      </c>
      <c r="G11" s="86" t="s">
        <v>915</v>
      </c>
      <c r="H11" s="86" t="s">
        <v>933</v>
      </c>
      <c r="I11" s="86" t="s">
        <v>934</v>
      </c>
      <c r="J11" s="86">
        <v>600</v>
      </c>
      <c r="K11" s="86">
        <v>28</v>
      </c>
      <c r="L11" s="86">
        <v>130</v>
      </c>
      <c r="M11" s="86">
        <v>207</v>
      </c>
      <c r="N11" s="308" t="s">
        <v>823</v>
      </c>
      <c r="O11" s="194"/>
      <c r="P11" s="194"/>
    </row>
    <row r="12" spans="1:16" x14ac:dyDescent="0.35">
      <c r="A12" s="194"/>
      <c r="B12" s="85" t="s">
        <v>347</v>
      </c>
      <c r="C12" s="86" t="s">
        <v>5</v>
      </c>
      <c r="D12" s="86">
        <v>50</v>
      </c>
      <c r="E12" s="86">
        <v>966</v>
      </c>
      <c r="F12" s="86" t="s">
        <v>935</v>
      </c>
      <c r="G12" s="86" t="s">
        <v>936</v>
      </c>
      <c r="H12" s="86" t="s">
        <v>937</v>
      </c>
      <c r="I12" s="86" t="s">
        <v>938</v>
      </c>
      <c r="J12" s="86" t="s">
        <v>939</v>
      </c>
      <c r="K12" s="86">
        <v>36</v>
      </c>
      <c r="L12" s="86">
        <v>108</v>
      </c>
      <c r="M12" s="86">
        <v>152</v>
      </c>
      <c r="N12" s="308" t="s">
        <v>824</v>
      </c>
      <c r="O12" s="194"/>
      <c r="P12" s="194"/>
    </row>
    <row r="13" spans="1:16" x14ac:dyDescent="0.35">
      <c r="A13" s="194"/>
      <c r="B13" s="85" t="s">
        <v>348</v>
      </c>
      <c r="C13" s="86" t="s">
        <v>5</v>
      </c>
      <c r="D13" s="86">
        <v>21</v>
      </c>
      <c r="E13" s="86">
        <v>349</v>
      </c>
      <c r="F13" s="86">
        <v>911</v>
      </c>
      <c r="G13" s="86">
        <v>664</v>
      </c>
      <c r="H13" s="86">
        <v>823</v>
      </c>
      <c r="I13" s="86" t="s">
        <v>940</v>
      </c>
      <c r="J13" s="86">
        <v>377</v>
      </c>
      <c r="K13" s="86">
        <v>13</v>
      </c>
      <c r="L13" s="86">
        <v>44</v>
      </c>
      <c r="M13" s="86">
        <v>64</v>
      </c>
      <c r="N13" s="308" t="s">
        <v>825</v>
      </c>
      <c r="O13" s="194"/>
      <c r="P13" s="194"/>
    </row>
    <row r="14" spans="1:16" x14ac:dyDescent="0.35">
      <c r="A14" s="194"/>
      <c r="B14" s="85" t="s">
        <v>10</v>
      </c>
      <c r="C14" s="86" t="s">
        <v>5</v>
      </c>
      <c r="D14" s="86">
        <v>632</v>
      </c>
      <c r="E14" s="86" t="s">
        <v>941</v>
      </c>
      <c r="F14" s="86" t="s">
        <v>942</v>
      </c>
      <c r="G14" s="86" t="s">
        <v>943</v>
      </c>
      <c r="H14" s="86" t="s">
        <v>944</v>
      </c>
      <c r="I14" s="86" t="s">
        <v>945</v>
      </c>
      <c r="J14" s="86" t="s">
        <v>946</v>
      </c>
      <c r="K14" s="86">
        <v>631</v>
      </c>
      <c r="L14" s="86" t="s">
        <v>947</v>
      </c>
      <c r="M14" s="86" t="s">
        <v>948</v>
      </c>
      <c r="N14" s="308" t="s">
        <v>826</v>
      </c>
      <c r="O14" s="194"/>
      <c r="P14" s="194"/>
    </row>
    <row r="15" spans="1:16" x14ac:dyDescent="0.35">
      <c r="A15" s="194"/>
      <c r="B15" s="206" t="s">
        <v>349</v>
      </c>
      <c r="C15" s="86" t="s">
        <v>5</v>
      </c>
      <c r="D15" s="86">
        <v>59</v>
      </c>
      <c r="E15" s="86" t="s">
        <v>949</v>
      </c>
      <c r="F15" s="86" t="s">
        <v>950</v>
      </c>
      <c r="G15" s="86" t="s">
        <v>951</v>
      </c>
      <c r="H15" s="86" t="s">
        <v>952</v>
      </c>
      <c r="I15" s="86" t="s">
        <v>953</v>
      </c>
      <c r="J15" s="86" t="s">
        <v>954</v>
      </c>
      <c r="K15" s="86">
        <v>45</v>
      </c>
      <c r="L15" s="86">
        <v>241</v>
      </c>
      <c r="M15" s="86">
        <v>321</v>
      </c>
      <c r="N15" s="308" t="s">
        <v>827</v>
      </c>
      <c r="O15" s="208"/>
      <c r="P15" s="194"/>
    </row>
    <row r="16" spans="1:16" x14ac:dyDescent="0.35">
      <c r="A16" s="194"/>
      <c r="B16" s="207" t="s">
        <v>350</v>
      </c>
      <c r="C16" s="86" t="s">
        <v>5</v>
      </c>
      <c r="D16" s="86">
        <v>46</v>
      </c>
      <c r="E16" s="86" t="s">
        <v>955</v>
      </c>
      <c r="F16" s="86" t="s">
        <v>956</v>
      </c>
      <c r="G16" s="86" t="s">
        <v>957</v>
      </c>
      <c r="H16" s="86" t="s">
        <v>958</v>
      </c>
      <c r="I16" s="86" t="s">
        <v>959</v>
      </c>
      <c r="J16" s="86">
        <v>950</v>
      </c>
      <c r="K16" s="86">
        <v>12</v>
      </c>
      <c r="L16" s="86">
        <v>174</v>
      </c>
      <c r="M16" s="86">
        <v>354</v>
      </c>
      <c r="N16" s="308" t="s">
        <v>828</v>
      </c>
      <c r="O16" s="194"/>
      <c r="P16" s="194"/>
    </row>
    <row r="17" spans="1:16" x14ac:dyDescent="0.35">
      <c r="A17" s="194"/>
      <c r="B17" s="2" t="s">
        <v>351</v>
      </c>
      <c r="C17" s="86" t="s">
        <v>5</v>
      </c>
      <c r="D17" s="86">
        <v>106</v>
      </c>
      <c r="E17" s="86">
        <v>3721</v>
      </c>
      <c r="F17" s="86">
        <v>6524</v>
      </c>
      <c r="G17" s="86">
        <v>3301</v>
      </c>
      <c r="H17" s="86">
        <v>8843</v>
      </c>
      <c r="I17" s="86">
        <v>53865</v>
      </c>
      <c r="J17" s="86">
        <v>3286</v>
      </c>
      <c r="K17" s="86">
        <v>161</v>
      </c>
      <c r="L17" s="86">
        <v>516</v>
      </c>
      <c r="M17" s="86">
        <v>692</v>
      </c>
      <c r="N17" s="308" t="s">
        <v>829</v>
      </c>
      <c r="O17" s="194"/>
      <c r="P17" s="194"/>
    </row>
    <row r="18" spans="1:16" x14ac:dyDescent="0.35">
      <c r="A18" s="194"/>
      <c r="B18" s="2" t="s">
        <v>352</v>
      </c>
      <c r="C18" s="86" t="s">
        <v>5</v>
      </c>
      <c r="D18" s="86">
        <v>24</v>
      </c>
      <c r="E18" s="86">
        <v>701</v>
      </c>
      <c r="F18" s="86">
        <v>1982</v>
      </c>
      <c r="G18" s="86">
        <v>903</v>
      </c>
      <c r="H18" s="86">
        <v>713</v>
      </c>
      <c r="I18" s="86">
        <v>14043</v>
      </c>
      <c r="J18" s="86">
        <v>684</v>
      </c>
      <c r="K18" s="86">
        <v>15</v>
      </c>
      <c r="L18" s="86">
        <v>38</v>
      </c>
      <c r="M18" s="86">
        <v>77</v>
      </c>
      <c r="N18" s="308" t="s">
        <v>830</v>
      </c>
      <c r="O18" s="194"/>
      <c r="P18" s="194"/>
    </row>
    <row r="19" spans="1:16" x14ac:dyDescent="0.35">
      <c r="A19" s="194"/>
      <c r="B19" s="2" t="s">
        <v>353</v>
      </c>
      <c r="C19" s="86" t="s">
        <v>5</v>
      </c>
      <c r="D19" s="86">
        <v>27</v>
      </c>
      <c r="E19" s="86">
        <v>367</v>
      </c>
      <c r="F19" s="86">
        <v>977</v>
      </c>
      <c r="G19" s="86">
        <v>544</v>
      </c>
      <c r="H19" s="86">
        <v>576</v>
      </c>
      <c r="I19" s="86">
        <v>7939</v>
      </c>
      <c r="J19" s="86">
        <v>473</v>
      </c>
      <c r="K19" s="86">
        <v>13</v>
      </c>
      <c r="L19" s="86">
        <v>29</v>
      </c>
      <c r="M19" s="86">
        <v>34</v>
      </c>
      <c r="N19" s="308" t="s">
        <v>831</v>
      </c>
      <c r="O19" s="194"/>
      <c r="P19" s="194"/>
    </row>
    <row r="20" spans="1:16" x14ac:dyDescent="0.35">
      <c r="A20" s="194"/>
      <c r="B20" s="2" t="s">
        <v>354</v>
      </c>
      <c r="C20" s="86" t="s">
        <v>5</v>
      </c>
      <c r="D20" s="86">
        <v>37</v>
      </c>
      <c r="E20" s="86">
        <v>1089</v>
      </c>
      <c r="F20" s="86">
        <v>2201</v>
      </c>
      <c r="G20" s="86">
        <v>759</v>
      </c>
      <c r="H20" s="86">
        <v>1606</v>
      </c>
      <c r="I20" s="86">
        <v>18977</v>
      </c>
      <c r="J20" s="86">
        <v>969</v>
      </c>
      <c r="K20" s="86">
        <v>27</v>
      </c>
      <c r="L20" s="86">
        <v>117</v>
      </c>
      <c r="M20" s="86">
        <v>101</v>
      </c>
      <c r="N20" s="308" t="s">
        <v>832</v>
      </c>
      <c r="O20" s="194"/>
      <c r="P20" s="194"/>
    </row>
    <row r="21" spans="1:16" x14ac:dyDescent="0.35">
      <c r="A21" s="194"/>
      <c r="B21" s="2" t="s">
        <v>11</v>
      </c>
      <c r="C21" s="86" t="s">
        <v>5</v>
      </c>
      <c r="D21" s="86">
        <v>24</v>
      </c>
      <c r="E21" s="86">
        <v>957</v>
      </c>
      <c r="F21" s="86">
        <v>2051</v>
      </c>
      <c r="G21" s="86">
        <v>1044</v>
      </c>
      <c r="H21" s="86">
        <v>1288</v>
      </c>
      <c r="I21" s="86">
        <v>16406</v>
      </c>
      <c r="J21" s="86">
        <v>976</v>
      </c>
      <c r="K21" s="86">
        <v>10</v>
      </c>
      <c r="L21" s="86">
        <v>34</v>
      </c>
      <c r="M21" s="86">
        <v>80</v>
      </c>
      <c r="N21" s="308" t="s">
        <v>833</v>
      </c>
      <c r="O21" s="194"/>
      <c r="P21" s="194"/>
    </row>
    <row r="22" spans="1:16" x14ac:dyDescent="0.35">
      <c r="A22" s="194"/>
      <c r="B22" s="2" t="s">
        <v>355</v>
      </c>
      <c r="C22" s="86" t="s">
        <v>5</v>
      </c>
      <c r="D22" s="86">
        <v>22</v>
      </c>
      <c r="E22" s="86">
        <v>569</v>
      </c>
      <c r="F22" s="86">
        <v>1181</v>
      </c>
      <c r="G22" s="86">
        <v>684</v>
      </c>
      <c r="H22" s="86">
        <v>837</v>
      </c>
      <c r="I22" s="86">
        <v>10510</v>
      </c>
      <c r="J22" s="86">
        <v>901</v>
      </c>
      <c r="K22" s="86">
        <v>13</v>
      </c>
      <c r="L22" s="86">
        <v>91</v>
      </c>
      <c r="M22" s="86">
        <v>168</v>
      </c>
      <c r="N22" s="308" t="s">
        <v>834</v>
      </c>
      <c r="O22" s="194"/>
      <c r="P22" s="194"/>
    </row>
    <row r="23" spans="1:16" x14ac:dyDescent="0.35">
      <c r="A23" s="194"/>
      <c r="B23" s="2" t="s">
        <v>356</v>
      </c>
      <c r="C23" s="86" t="s">
        <v>5</v>
      </c>
      <c r="D23" s="86">
        <v>71</v>
      </c>
      <c r="E23" s="86">
        <v>1655</v>
      </c>
      <c r="F23" s="86">
        <v>4184</v>
      </c>
      <c r="G23" s="86">
        <v>3172</v>
      </c>
      <c r="H23" s="86">
        <v>4624</v>
      </c>
      <c r="I23" s="86">
        <v>34264</v>
      </c>
      <c r="J23" s="86">
        <v>1400</v>
      </c>
      <c r="K23" s="86">
        <v>24</v>
      </c>
      <c r="L23" s="86">
        <v>128</v>
      </c>
      <c r="M23" s="86">
        <v>198</v>
      </c>
      <c r="N23" s="308" t="s">
        <v>835</v>
      </c>
      <c r="O23" s="194"/>
      <c r="P23" s="194"/>
    </row>
    <row r="24" spans="1:16" x14ac:dyDescent="0.35">
      <c r="A24" s="194"/>
      <c r="B24" s="2" t="s">
        <v>357</v>
      </c>
      <c r="C24" s="86" t="s">
        <v>5</v>
      </c>
      <c r="D24" s="86">
        <v>28</v>
      </c>
      <c r="E24" s="86">
        <v>495</v>
      </c>
      <c r="F24" s="86">
        <v>1006</v>
      </c>
      <c r="G24" s="86">
        <v>481</v>
      </c>
      <c r="H24" s="86">
        <v>522</v>
      </c>
      <c r="I24" s="86">
        <v>9011</v>
      </c>
      <c r="J24" s="86">
        <v>837</v>
      </c>
      <c r="K24" s="86">
        <v>7</v>
      </c>
      <c r="L24" s="86">
        <v>90</v>
      </c>
      <c r="M24" s="86">
        <v>80</v>
      </c>
      <c r="N24" s="308" t="s">
        <v>836</v>
      </c>
      <c r="O24" s="194"/>
      <c r="P24" s="194"/>
    </row>
    <row r="25" spans="1:16" x14ac:dyDescent="0.35">
      <c r="A25" s="194"/>
      <c r="B25" s="2" t="s">
        <v>358</v>
      </c>
      <c r="C25" s="86" t="s">
        <v>5</v>
      </c>
      <c r="D25" s="86">
        <v>53</v>
      </c>
      <c r="E25" s="86">
        <v>810</v>
      </c>
      <c r="F25" s="86">
        <v>2190</v>
      </c>
      <c r="G25" s="86">
        <v>1372</v>
      </c>
      <c r="H25" s="86">
        <v>1178</v>
      </c>
      <c r="I25" s="86">
        <v>14504</v>
      </c>
      <c r="J25" s="86">
        <v>575</v>
      </c>
      <c r="K25" s="86">
        <v>19</v>
      </c>
      <c r="L25" s="86">
        <v>93</v>
      </c>
      <c r="M25" s="86">
        <v>227</v>
      </c>
      <c r="N25" s="308" t="s">
        <v>837</v>
      </c>
      <c r="O25" s="194"/>
      <c r="P25" s="194"/>
    </row>
    <row r="26" spans="1:16" x14ac:dyDescent="0.35">
      <c r="A26" s="194"/>
      <c r="B26" s="2" t="s">
        <v>359</v>
      </c>
      <c r="C26" s="86" t="s">
        <v>5</v>
      </c>
      <c r="D26" s="86">
        <v>48</v>
      </c>
      <c r="E26" s="86">
        <v>1239</v>
      </c>
      <c r="F26" s="86">
        <v>4008</v>
      </c>
      <c r="G26" s="86">
        <v>2499</v>
      </c>
      <c r="H26" s="86">
        <v>2483</v>
      </c>
      <c r="I26" s="86">
        <v>30884</v>
      </c>
      <c r="J26" s="86">
        <v>2387</v>
      </c>
      <c r="K26" s="86">
        <v>21</v>
      </c>
      <c r="L26" s="86">
        <v>80</v>
      </c>
      <c r="M26" s="86">
        <v>128</v>
      </c>
      <c r="N26" s="308" t="s">
        <v>838</v>
      </c>
      <c r="O26" s="194"/>
      <c r="P26" s="194"/>
    </row>
    <row r="27" spans="1:16" x14ac:dyDescent="0.35">
      <c r="A27" s="194"/>
      <c r="B27" s="2" t="s">
        <v>360</v>
      </c>
      <c r="C27" s="86" t="s">
        <v>5</v>
      </c>
      <c r="D27" s="86">
        <v>46</v>
      </c>
      <c r="E27" s="86">
        <v>806</v>
      </c>
      <c r="F27" s="86">
        <v>1689</v>
      </c>
      <c r="G27" s="86">
        <v>906</v>
      </c>
      <c r="H27" s="86">
        <v>1350</v>
      </c>
      <c r="I27" s="86">
        <v>13672</v>
      </c>
      <c r="J27" s="86">
        <v>1687</v>
      </c>
      <c r="K27" s="86">
        <v>13</v>
      </c>
      <c r="L27" s="86">
        <v>82</v>
      </c>
      <c r="M27" s="86">
        <v>152</v>
      </c>
      <c r="N27" s="308" t="s">
        <v>839</v>
      </c>
      <c r="O27" s="194"/>
      <c r="P27" s="194"/>
    </row>
    <row r="28" spans="1:16" x14ac:dyDescent="0.35">
      <c r="A28" s="194"/>
      <c r="B28" s="2" t="s">
        <v>361</v>
      </c>
      <c r="C28" s="86" t="s">
        <v>5</v>
      </c>
      <c r="D28" s="86">
        <v>24</v>
      </c>
      <c r="E28" s="86">
        <v>635</v>
      </c>
      <c r="F28" s="86">
        <v>1487</v>
      </c>
      <c r="G28" s="86">
        <v>605</v>
      </c>
      <c r="H28" s="86">
        <v>356</v>
      </c>
      <c r="I28" s="86">
        <v>12387</v>
      </c>
      <c r="J28" s="86">
        <v>777</v>
      </c>
      <c r="K28" s="86">
        <v>9</v>
      </c>
      <c r="L28" s="86">
        <v>39</v>
      </c>
      <c r="M28" s="86">
        <v>63</v>
      </c>
      <c r="N28" s="308" t="s">
        <v>840</v>
      </c>
      <c r="O28" s="194"/>
      <c r="P28" s="194"/>
    </row>
    <row r="29" spans="1:16" x14ac:dyDescent="0.35">
      <c r="A29" s="194"/>
      <c r="B29" s="2" t="s">
        <v>362</v>
      </c>
      <c r="C29" s="86" t="s">
        <v>5</v>
      </c>
      <c r="D29" s="86">
        <v>45</v>
      </c>
      <c r="E29" s="86">
        <v>692</v>
      </c>
      <c r="F29" s="86">
        <v>1879</v>
      </c>
      <c r="G29" s="86">
        <v>1955</v>
      </c>
      <c r="H29" s="86">
        <v>1462</v>
      </c>
      <c r="I29" s="86">
        <v>15290</v>
      </c>
      <c r="J29" s="86">
        <v>828</v>
      </c>
      <c r="K29" s="86">
        <v>11</v>
      </c>
      <c r="L29" s="86">
        <v>49</v>
      </c>
      <c r="M29" s="86">
        <v>95</v>
      </c>
      <c r="N29" s="308" t="s">
        <v>841</v>
      </c>
      <c r="O29" s="194"/>
      <c r="P29" s="194"/>
    </row>
    <row r="30" spans="1:16" x14ac:dyDescent="0.35">
      <c r="A30" s="194"/>
      <c r="B30" s="2" t="s">
        <v>363</v>
      </c>
      <c r="C30" s="86" t="s">
        <v>5</v>
      </c>
      <c r="D30" s="86">
        <v>43</v>
      </c>
      <c r="E30" s="86">
        <v>647</v>
      </c>
      <c r="F30" s="86">
        <v>1454</v>
      </c>
      <c r="G30" s="86">
        <v>875</v>
      </c>
      <c r="H30" s="86">
        <v>581</v>
      </c>
      <c r="I30" s="86">
        <v>11752</v>
      </c>
      <c r="J30" s="86">
        <v>686</v>
      </c>
      <c r="K30" s="86">
        <v>6</v>
      </c>
      <c r="L30" s="86">
        <v>131</v>
      </c>
      <c r="M30" s="86">
        <v>132</v>
      </c>
      <c r="N30" s="308" t="s">
        <v>842</v>
      </c>
      <c r="O30" s="194"/>
      <c r="P30" s="194"/>
    </row>
    <row r="31" spans="1:16" x14ac:dyDescent="0.35">
      <c r="A31" s="2"/>
      <c r="B31" s="87" t="s">
        <v>14</v>
      </c>
      <c r="C31" s="309" t="s">
        <v>5</v>
      </c>
      <c r="D31" s="309" t="s">
        <v>897</v>
      </c>
      <c r="E31" s="309" t="s">
        <v>898</v>
      </c>
      <c r="F31" s="309" t="s">
        <v>899</v>
      </c>
      <c r="G31" s="309" t="s">
        <v>900</v>
      </c>
      <c r="H31" s="309" t="s">
        <v>901</v>
      </c>
      <c r="I31" s="309" t="s">
        <v>902</v>
      </c>
      <c r="J31" s="309" t="s">
        <v>903</v>
      </c>
      <c r="K31" s="309" t="s">
        <v>904</v>
      </c>
      <c r="L31" s="309" t="s">
        <v>905</v>
      </c>
      <c r="M31" s="309" t="s">
        <v>906</v>
      </c>
      <c r="N31" s="309" t="s">
        <v>790</v>
      </c>
      <c r="O31" s="194"/>
      <c r="P31" s="194"/>
    </row>
  </sheetData>
  <hyperlinks>
    <hyperlink ref="O2" location="'Cot. H EPST par prov&amp;par grade'!A1" display="Variable précédente" xr:uid="{9B08A632-3ABC-443A-8B68-4EC19BBA4ABC}"/>
    <hyperlink ref="O1" location="'Cot. par adm. pub et prov HEPST'!A1" display="Variable suivante" xr:uid="{FB4A1F0A-D76E-4012-8F47-E5AB27C1F5C9}"/>
  </hyperlink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Feuil8">
    <tabColor theme="0"/>
  </sheetPr>
  <dimension ref="B1:AD28"/>
  <sheetViews>
    <sheetView showGridLines="0" zoomScaleNormal="100" workbookViewId="0">
      <pane xSplit="2" ySplit="3" topLeftCell="Q4" activePane="bottomRight" state="frozen"/>
      <selection pane="topRight" activeCell="C1" sqref="C1"/>
      <selection pane="bottomLeft" activeCell="A4" sqref="A4"/>
      <selection pane="bottomRight" activeCell="AD1" sqref="AD1"/>
    </sheetView>
  </sheetViews>
  <sheetFormatPr baseColWidth="10" defaultColWidth="11" defaultRowHeight="15.5" x14ac:dyDescent="0.35"/>
  <cols>
    <col min="1" max="1" width="8.6640625" style="2" customWidth="1"/>
    <col min="2" max="2" width="22.75" style="2" customWidth="1"/>
    <col min="3" max="3" width="11" style="2"/>
    <col min="4" max="4" width="9.25" style="2" customWidth="1"/>
    <col min="5" max="5" width="9.5" style="2" customWidth="1"/>
    <col min="6" max="6" width="9.33203125" style="2" customWidth="1"/>
    <col min="7" max="7" width="9.58203125" style="2" customWidth="1"/>
    <col min="8" max="8" width="8.5" style="2" customWidth="1"/>
    <col min="9" max="9" width="7.75" style="2" customWidth="1"/>
    <col min="10" max="10" width="8.5" style="2" customWidth="1"/>
    <col min="11" max="11" width="8.1640625" style="2" customWidth="1"/>
    <col min="12" max="12" width="9" style="2" customWidth="1"/>
    <col min="13" max="13" width="9.33203125" style="2" customWidth="1"/>
    <col min="14" max="14" width="7.4140625" style="2" customWidth="1"/>
    <col min="15" max="15" width="7.75" style="2" customWidth="1"/>
    <col min="16" max="16" width="7.83203125" style="2" customWidth="1"/>
    <col min="17" max="17" width="8.4140625" style="2" customWidth="1"/>
    <col min="18" max="18" width="9.9140625" style="2" customWidth="1"/>
    <col min="19" max="19" width="8.9140625" style="2" customWidth="1"/>
    <col min="20" max="20" width="9" style="2" customWidth="1"/>
    <col min="21" max="21" width="9.83203125" style="2" customWidth="1"/>
    <col min="22" max="22" width="9.9140625" style="2" customWidth="1"/>
    <col min="23" max="23" width="7.83203125" style="2" customWidth="1"/>
    <col min="24" max="24" width="7.9140625" style="2" customWidth="1"/>
    <col min="25" max="25" width="8.5" style="2" customWidth="1"/>
    <col min="26" max="26" width="8.25" style="2" customWidth="1"/>
    <col min="27" max="27" width="8.08203125" style="2" customWidth="1"/>
    <col min="28" max="28" width="8.5" style="2" customWidth="1"/>
    <col min="29" max="16384" width="11" style="2"/>
  </cols>
  <sheetData>
    <row r="1" spans="2:30" x14ac:dyDescent="0.35">
      <c r="AD1" s="80" t="s">
        <v>253</v>
      </c>
    </row>
    <row r="2" spans="2:30" ht="18" x14ac:dyDescent="0.4">
      <c r="B2" s="79" t="s">
        <v>659</v>
      </c>
      <c r="AD2" s="81" t="s">
        <v>254</v>
      </c>
    </row>
    <row r="4" spans="2:30" x14ac:dyDescent="0.35">
      <c r="B4" s="83" t="s">
        <v>260</v>
      </c>
      <c r="C4" s="84" t="s">
        <v>341</v>
      </c>
      <c r="D4" s="84" t="s">
        <v>8</v>
      </c>
      <c r="E4" s="84" t="s">
        <v>342</v>
      </c>
      <c r="F4" s="83" t="s">
        <v>343</v>
      </c>
      <c r="G4" s="83" t="s">
        <v>344</v>
      </c>
      <c r="H4" s="84" t="s">
        <v>345</v>
      </c>
      <c r="I4" s="84" t="s">
        <v>346</v>
      </c>
      <c r="J4" s="83" t="s">
        <v>347</v>
      </c>
      <c r="K4" s="83" t="s">
        <v>348</v>
      </c>
      <c r="L4" s="83" t="s">
        <v>10</v>
      </c>
      <c r="M4" s="83" t="s">
        <v>349</v>
      </c>
      <c r="N4" s="84" t="s">
        <v>350</v>
      </c>
      <c r="O4" s="84" t="s">
        <v>351</v>
      </c>
      <c r="P4" s="84" t="s">
        <v>352</v>
      </c>
      <c r="Q4" s="84" t="s">
        <v>353</v>
      </c>
      <c r="R4" s="83" t="s">
        <v>354</v>
      </c>
      <c r="S4" s="84" t="s">
        <v>11</v>
      </c>
      <c r="T4" s="84" t="s">
        <v>355</v>
      </c>
      <c r="U4" s="83" t="s">
        <v>356</v>
      </c>
      <c r="V4" s="83" t="s">
        <v>357</v>
      </c>
      <c r="W4" s="84" t="s">
        <v>358</v>
      </c>
      <c r="X4" s="84" t="s">
        <v>359</v>
      </c>
      <c r="Y4" s="83" t="s">
        <v>360</v>
      </c>
      <c r="Z4" s="83" t="s">
        <v>361</v>
      </c>
      <c r="AA4" s="84" t="s">
        <v>362</v>
      </c>
      <c r="AB4" s="84" t="s">
        <v>363</v>
      </c>
      <c r="AC4" s="84" t="s">
        <v>14</v>
      </c>
    </row>
    <row r="5" spans="2:30" x14ac:dyDescent="0.35">
      <c r="B5" s="85" t="s">
        <v>21</v>
      </c>
      <c r="C5" s="86">
        <v>66</v>
      </c>
      <c r="D5" s="86">
        <v>263</v>
      </c>
      <c r="E5" s="86">
        <v>544</v>
      </c>
      <c r="F5" s="86">
        <v>28</v>
      </c>
      <c r="G5" s="86">
        <v>86</v>
      </c>
      <c r="H5" s="86">
        <v>203</v>
      </c>
      <c r="I5" s="86">
        <v>61</v>
      </c>
      <c r="J5" s="86">
        <v>220</v>
      </c>
      <c r="K5" s="86">
        <v>349</v>
      </c>
      <c r="L5" s="86" t="s">
        <v>960</v>
      </c>
      <c r="M5" s="86">
        <v>409</v>
      </c>
      <c r="N5" s="210">
        <v>120</v>
      </c>
      <c r="O5" s="210">
        <v>162</v>
      </c>
      <c r="P5" s="210">
        <v>162</v>
      </c>
      <c r="Q5" s="210">
        <v>379</v>
      </c>
      <c r="R5" s="210">
        <v>142</v>
      </c>
      <c r="S5" s="210">
        <v>118</v>
      </c>
      <c r="T5" s="210">
        <v>62</v>
      </c>
      <c r="U5" s="210">
        <v>395</v>
      </c>
      <c r="V5" s="210">
        <v>90</v>
      </c>
      <c r="W5" s="210">
        <v>54</v>
      </c>
      <c r="X5" s="210">
        <v>562</v>
      </c>
      <c r="Y5" s="210">
        <v>36</v>
      </c>
      <c r="Z5" s="210">
        <v>60</v>
      </c>
      <c r="AA5" s="210">
        <v>173</v>
      </c>
      <c r="AB5" s="210">
        <v>54</v>
      </c>
      <c r="AC5" s="310" t="s">
        <v>846</v>
      </c>
    </row>
    <row r="6" spans="2:30" x14ac:dyDescent="0.35">
      <c r="B6" s="85" t="s">
        <v>22</v>
      </c>
      <c r="C6" s="86">
        <v>86</v>
      </c>
      <c r="D6" s="86">
        <v>331</v>
      </c>
      <c r="E6" s="86">
        <v>489</v>
      </c>
      <c r="F6" s="86">
        <v>27</v>
      </c>
      <c r="G6" s="86">
        <v>44</v>
      </c>
      <c r="H6" s="86">
        <v>46</v>
      </c>
      <c r="I6" s="86">
        <v>113</v>
      </c>
      <c r="J6" s="86">
        <v>539</v>
      </c>
      <c r="K6" s="86">
        <v>620</v>
      </c>
      <c r="L6" s="86" t="s">
        <v>961</v>
      </c>
      <c r="M6" s="86">
        <v>691</v>
      </c>
      <c r="N6" s="210">
        <v>122</v>
      </c>
      <c r="O6" s="210">
        <v>273</v>
      </c>
      <c r="P6" s="210">
        <v>181</v>
      </c>
      <c r="Q6" s="210">
        <v>37</v>
      </c>
      <c r="R6" s="210">
        <v>154</v>
      </c>
      <c r="S6" s="210">
        <v>127</v>
      </c>
      <c r="T6" s="210">
        <v>334</v>
      </c>
      <c r="U6" s="210">
        <v>269</v>
      </c>
      <c r="V6" s="210">
        <v>56</v>
      </c>
      <c r="W6" s="210">
        <v>137</v>
      </c>
      <c r="X6" s="210">
        <v>211</v>
      </c>
      <c r="Y6" s="210">
        <v>209</v>
      </c>
      <c r="Z6" s="210">
        <v>45</v>
      </c>
      <c r="AA6" s="210">
        <v>303</v>
      </c>
      <c r="AB6" s="210">
        <v>228</v>
      </c>
      <c r="AC6" s="310" t="s">
        <v>847</v>
      </c>
    </row>
    <row r="7" spans="2:30" x14ac:dyDescent="0.35">
      <c r="B7" s="85" t="s">
        <v>23</v>
      </c>
      <c r="C7" s="86">
        <v>116</v>
      </c>
      <c r="D7" s="86">
        <v>305</v>
      </c>
      <c r="E7" s="86">
        <v>188</v>
      </c>
      <c r="F7" s="86">
        <v>92</v>
      </c>
      <c r="G7" s="86">
        <v>180</v>
      </c>
      <c r="H7" s="86">
        <v>192</v>
      </c>
      <c r="I7" s="86">
        <v>252</v>
      </c>
      <c r="J7" s="86" t="s">
        <v>910</v>
      </c>
      <c r="K7" s="86">
        <v>494</v>
      </c>
      <c r="L7" s="86" t="s">
        <v>962</v>
      </c>
      <c r="M7" s="86">
        <v>815</v>
      </c>
      <c r="N7" s="210">
        <v>191</v>
      </c>
      <c r="O7" s="210">
        <v>625</v>
      </c>
      <c r="P7" s="210">
        <v>425</v>
      </c>
      <c r="Q7" s="210">
        <v>148</v>
      </c>
      <c r="R7" s="210">
        <v>157</v>
      </c>
      <c r="S7" s="210">
        <v>157</v>
      </c>
      <c r="T7" s="210">
        <v>108</v>
      </c>
      <c r="U7" s="210">
        <v>678</v>
      </c>
      <c r="V7" s="210">
        <v>76</v>
      </c>
      <c r="W7" s="210">
        <v>140</v>
      </c>
      <c r="X7" s="210">
        <v>458</v>
      </c>
      <c r="Y7" s="210">
        <v>93</v>
      </c>
      <c r="Z7" s="210">
        <v>91</v>
      </c>
      <c r="AA7" s="210">
        <v>427</v>
      </c>
      <c r="AB7" s="210">
        <v>259</v>
      </c>
      <c r="AC7" s="310" t="s">
        <v>848</v>
      </c>
    </row>
    <row r="8" spans="2:30" x14ac:dyDescent="0.35">
      <c r="B8" s="85" t="s">
        <v>25</v>
      </c>
      <c r="C8" s="86">
        <v>81</v>
      </c>
      <c r="D8" s="86">
        <v>116</v>
      </c>
      <c r="E8" s="86">
        <v>161</v>
      </c>
      <c r="F8" s="86">
        <v>26</v>
      </c>
      <c r="G8" s="86">
        <v>75</v>
      </c>
      <c r="H8" s="86">
        <v>90</v>
      </c>
      <c r="I8" s="86">
        <v>167</v>
      </c>
      <c r="J8" s="86">
        <v>113</v>
      </c>
      <c r="K8" s="86">
        <v>403</v>
      </c>
      <c r="L8" s="86" t="s">
        <v>963</v>
      </c>
      <c r="M8" s="86">
        <v>306</v>
      </c>
      <c r="N8" s="210">
        <v>75</v>
      </c>
      <c r="O8" s="210">
        <v>276</v>
      </c>
      <c r="P8" s="210">
        <v>117</v>
      </c>
      <c r="Q8" s="210">
        <v>67</v>
      </c>
      <c r="R8" s="210">
        <v>189</v>
      </c>
      <c r="S8" s="210">
        <v>231</v>
      </c>
      <c r="T8" s="210">
        <v>147</v>
      </c>
      <c r="U8" s="210">
        <v>202</v>
      </c>
      <c r="V8" s="210">
        <v>57</v>
      </c>
      <c r="W8" s="210">
        <v>68</v>
      </c>
      <c r="X8" s="210">
        <v>288</v>
      </c>
      <c r="Y8" s="210">
        <v>65</v>
      </c>
      <c r="Z8" s="210">
        <v>62</v>
      </c>
      <c r="AA8" s="210">
        <v>294</v>
      </c>
      <c r="AB8" s="210">
        <v>82</v>
      </c>
      <c r="AC8" s="310" t="s">
        <v>851</v>
      </c>
    </row>
    <row r="9" spans="2:30" x14ac:dyDescent="0.35">
      <c r="B9" s="85" t="s">
        <v>27</v>
      </c>
      <c r="C9" s="86">
        <v>25</v>
      </c>
      <c r="D9" s="86">
        <v>116</v>
      </c>
      <c r="E9" s="86">
        <v>235</v>
      </c>
      <c r="F9" s="86">
        <v>0</v>
      </c>
      <c r="G9" s="86">
        <v>50</v>
      </c>
      <c r="H9" s="86">
        <v>60</v>
      </c>
      <c r="I9" s="86">
        <v>24</v>
      </c>
      <c r="J9" s="86">
        <v>55</v>
      </c>
      <c r="K9" s="86">
        <v>209</v>
      </c>
      <c r="L9" s="86" t="s">
        <v>964</v>
      </c>
      <c r="M9" s="86">
        <v>149</v>
      </c>
      <c r="N9" s="210">
        <v>24</v>
      </c>
      <c r="O9" s="210">
        <v>95</v>
      </c>
      <c r="P9" s="210">
        <v>34</v>
      </c>
      <c r="Q9" s="210">
        <v>18</v>
      </c>
      <c r="R9" s="210">
        <v>67</v>
      </c>
      <c r="S9" s="210">
        <v>39</v>
      </c>
      <c r="T9" s="210">
        <v>43</v>
      </c>
      <c r="U9" s="210">
        <v>111</v>
      </c>
      <c r="V9" s="210">
        <v>34</v>
      </c>
      <c r="W9" s="210">
        <v>6</v>
      </c>
      <c r="X9" s="210">
        <v>173</v>
      </c>
      <c r="Y9" s="210">
        <v>26</v>
      </c>
      <c r="Z9" s="210">
        <v>6</v>
      </c>
      <c r="AA9" s="210">
        <v>62</v>
      </c>
      <c r="AB9" s="210">
        <v>20</v>
      </c>
      <c r="AC9" s="310" t="s">
        <v>852</v>
      </c>
    </row>
    <row r="10" spans="2:30" x14ac:dyDescent="0.35">
      <c r="B10" s="85" t="s">
        <v>261</v>
      </c>
      <c r="C10" s="86">
        <v>27</v>
      </c>
      <c r="D10" s="86">
        <v>212</v>
      </c>
      <c r="E10" s="86">
        <v>139</v>
      </c>
      <c r="F10" s="86">
        <v>21</v>
      </c>
      <c r="G10" s="86">
        <v>13</v>
      </c>
      <c r="H10" s="86">
        <v>0</v>
      </c>
      <c r="I10" s="86">
        <v>20</v>
      </c>
      <c r="J10" s="86">
        <v>328</v>
      </c>
      <c r="K10" s="86">
        <v>95</v>
      </c>
      <c r="L10" s="86" t="s">
        <v>965</v>
      </c>
      <c r="M10" s="86">
        <v>223</v>
      </c>
      <c r="N10" s="210">
        <v>156</v>
      </c>
      <c r="O10" s="210">
        <v>814</v>
      </c>
      <c r="P10" s="210">
        <v>34</v>
      </c>
      <c r="Q10" s="210">
        <v>9</v>
      </c>
      <c r="R10" s="210">
        <v>479</v>
      </c>
      <c r="S10" s="210">
        <v>10</v>
      </c>
      <c r="T10" s="210">
        <v>466</v>
      </c>
      <c r="U10" s="210">
        <v>46</v>
      </c>
      <c r="V10" s="210">
        <v>74</v>
      </c>
      <c r="W10" s="210">
        <v>310</v>
      </c>
      <c r="X10" s="210">
        <v>23</v>
      </c>
      <c r="Y10" s="210">
        <v>89</v>
      </c>
      <c r="Z10" s="210">
        <v>44</v>
      </c>
      <c r="AA10" s="210">
        <v>325</v>
      </c>
      <c r="AB10" s="210">
        <v>96</v>
      </c>
      <c r="AC10" s="310" t="s">
        <v>855</v>
      </c>
    </row>
    <row r="11" spans="2:30" x14ac:dyDescent="0.35">
      <c r="B11" s="85" t="s">
        <v>31</v>
      </c>
      <c r="C11" s="86">
        <v>9</v>
      </c>
      <c r="D11" s="86">
        <v>331</v>
      </c>
      <c r="E11" s="86">
        <v>132</v>
      </c>
      <c r="F11" s="86">
        <v>60</v>
      </c>
      <c r="G11" s="86">
        <v>33</v>
      </c>
      <c r="H11" s="86">
        <v>50</v>
      </c>
      <c r="I11" s="86">
        <v>101</v>
      </c>
      <c r="J11" s="86">
        <v>303</v>
      </c>
      <c r="K11" s="86">
        <v>335</v>
      </c>
      <c r="L11" s="86" t="s">
        <v>966</v>
      </c>
      <c r="M11" s="86">
        <v>457</v>
      </c>
      <c r="N11" s="210">
        <v>325</v>
      </c>
      <c r="O11" s="210">
        <v>346</v>
      </c>
      <c r="P11" s="210">
        <v>126</v>
      </c>
      <c r="Q11" s="210">
        <v>168</v>
      </c>
      <c r="R11" s="210">
        <v>150</v>
      </c>
      <c r="S11" s="210">
        <v>78</v>
      </c>
      <c r="T11" s="210">
        <v>75</v>
      </c>
      <c r="U11" s="210">
        <v>162</v>
      </c>
      <c r="V11" s="210">
        <v>7</v>
      </c>
      <c r="W11" s="210">
        <v>46</v>
      </c>
      <c r="X11" s="210">
        <v>180</v>
      </c>
      <c r="Y11" s="210">
        <v>36</v>
      </c>
      <c r="Z11" s="210">
        <v>9</v>
      </c>
      <c r="AA11" s="210">
        <v>276</v>
      </c>
      <c r="AB11" s="210">
        <v>207</v>
      </c>
      <c r="AC11" s="310" t="s">
        <v>856</v>
      </c>
    </row>
    <row r="12" spans="2:30" x14ac:dyDescent="0.35">
      <c r="B12" s="85" t="s">
        <v>33</v>
      </c>
      <c r="C12" s="86">
        <v>37</v>
      </c>
      <c r="D12" s="86">
        <v>136</v>
      </c>
      <c r="E12" s="86">
        <v>161</v>
      </c>
      <c r="F12" s="86">
        <v>21</v>
      </c>
      <c r="G12" s="86">
        <v>50</v>
      </c>
      <c r="H12" s="86">
        <v>81</v>
      </c>
      <c r="I12" s="86">
        <v>110</v>
      </c>
      <c r="J12" s="86">
        <v>115</v>
      </c>
      <c r="K12" s="86">
        <v>405</v>
      </c>
      <c r="L12" s="86" t="s">
        <v>967</v>
      </c>
      <c r="M12" s="86">
        <v>215</v>
      </c>
      <c r="N12" s="210">
        <v>27</v>
      </c>
      <c r="O12" s="210">
        <v>48</v>
      </c>
      <c r="P12" s="210">
        <v>78</v>
      </c>
      <c r="Q12" s="210">
        <v>38</v>
      </c>
      <c r="R12" s="210">
        <v>30</v>
      </c>
      <c r="S12" s="210">
        <v>51</v>
      </c>
      <c r="T12" s="210">
        <v>50</v>
      </c>
      <c r="U12" s="210">
        <v>227</v>
      </c>
      <c r="V12" s="210">
        <v>19</v>
      </c>
      <c r="W12" s="210">
        <v>56</v>
      </c>
      <c r="X12" s="210">
        <v>88</v>
      </c>
      <c r="Y12" s="210">
        <v>54</v>
      </c>
      <c r="Z12" s="210">
        <v>40</v>
      </c>
      <c r="AA12" s="210">
        <v>126</v>
      </c>
      <c r="AB12" s="210">
        <v>38</v>
      </c>
      <c r="AC12" s="310" t="s">
        <v>857</v>
      </c>
    </row>
    <row r="13" spans="2:30" x14ac:dyDescent="0.35">
      <c r="B13" s="85" t="s">
        <v>35</v>
      </c>
      <c r="C13" s="86">
        <v>2</v>
      </c>
      <c r="D13" s="86">
        <v>24</v>
      </c>
      <c r="E13" s="86">
        <v>29</v>
      </c>
      <c r="F13" s="86">
        <v>3</v>
      </c>
      <c r="G13" s="86">
        <v>0</v>
      </c>
      <c r="H13" s="86">
        <v>4</v>
      </c>
      <c r="I13" s="86">
        <v>45</v>
      </c>
      <c r="J13" s="86">
        <v>99</v>
      </c>
      <c r="K13" s="86">
        <v>31</v>
      </c>
      <c r="L13" s="86" t="s">
        <v>968</v>
      </c>
      <c r="M13" s="86">
        <v>27</v>
      </c>
      <c r="N13" s="210">
        <v>3</v>
      </c>
      <c r="O13" s="210">
        <v>30</v>
      </c>
      <c r="P13" s="210">
        <v>9</v>
      </c>
      <c r="Q13" s="210">
        <v>3</v>
      </c>
      <c r="R13" s="210">
        <v>21</v>
      </c>
      <c r="S13" s="210">
        <v>7</v>
      </c>
      <c r="T13" s="210">
        <v>18</v>
      </c>
      <c r="U13" s="210">
        <v>6</v>
      </c>
      <c r="V13" s="210">
        <v>6</v>
      </c>
      <c r="W13" s="210">
        <v>8</v>
      </c>
      <c r="X13" s="210">
        <v>22</v>
      </c>
      <c r="Y13" s="210">
        <v>1</v>
      </c>
      <c r="Z13" s="210">
        <v>4</v>
      </c>
      <c r="AA13" s="210">
        <v>23</v>
      </c>
      <c r="AB13" s="210">
        <v>1</v>
      </c>
      <c r="AC13" s="310" t="s">
        <v>859</v>
      </c>
    </row>
    <row r="14" spans="2:30" x14ac:dyDescent="0.35">
      <c r="B14" s="85" t="s">
        <v>37</v>
      </c>
      <c r="C14" s="86">
        <v>155</v>
      </c>
      <c r="D14" s="86">
        <v>196</v>
      </c>
      <c r="E14" s="86">
        <v>423</v>
      </c>
      <c r="F14" s="86">
        <v>14</v>
      </c>
      <c r="G14" s="86">
        <v>119</v>
      </c>
      <c r="H14" s="86">
        <v>202</v>
      </c>
      <c r="I14" s="86">
        <v>86</v>
      </c>
      <c r="J14" s="86">
        <v>155</v>
      </c>
      <c r="K14" s="86">
        <v>246</v>
      </c>
      <c r="L14" s="86" t="s">
        <v>969</v>
      </c>
      <c r="M14" s="86">
        <v>472</v>
      </c>
      <c r="N14" s="210">
        <v>193</v>
      </c>
      <c r="O14" s="210">
        <v>326</v>
      </c>
      <c r="P14" s="210">
        <v>418</v>
      </c>
      <c r="Q14" s="210">
        <v>84</v>
      </c>
      <c r="R14" s="210">
        <v>174</v>
      </c>
      <c r="S14" s="210">
        <v>130</v>
      </c>
      <c r="T14" s="210">
        <v>206</v>
      </c>
      <c r="U14" s="210">
        <v>495</v>
      </c>
      <c r="V14" s="210">
        <v>30</v>
      </c>
      <c r="W14" s="210">
        <v>56</v>
      </c>
      <c r="X14" s="210">
        <v>214</v>
      </c>
      <c r="Y14" s="210">
        <v>104</v>
      </c>
      <c r="Z14" s="210">
        <v>65</v>
      </c>
      <c r="AA14" s="210">
        <v>308</v>
      </c>
      <c r="AB14" s="210">
        <v>94</v>
      </c>
      <c r="AC14" s="310" t="s">
        <v>862</v>
      </c>
    </row>
    <row r="15" spans="2:30" x14ac:dyDescent="0.35">
      <c r="B15" s="85" t="s">
        <v>38</v>
      </c>
      <c r="C15" s="86">
        <v>94</v>
      </c>
      <c r="D15" s="86">
        <v>587</v>
      </c>
      <c r="E15" s="86" t="s">
        <v>970</v>
      </c>
      <c r="F15" s="86">
        <v>59</v>
      </c>
      <c r="G15" s="86">
        <v>76</v>
      </c>
      <c r="H15" s="86">
        <v>110</v>
      </c>
      <c r="I15" s="86">
        <v>287</v>
      </c>
      <c r="J15" s="86">
        <v>591</v>
      </c>
      <c r="K15" s="86">
        <v>802</v>
      </c>
      <c r="L15" s="86" t="s">
        <v>971</v>
      </c>
      <c r="M15" s="86" t="s">
        <v>972</v>
      </c>
      <c r="N15" s="210">
        <v>181</v>
      </c>
      <c r="O15" s="210">
        <v>870</v>
      </c>
      <c r="P15" s="210">
        <v>87</v>
      </c>
      <c r="Q15" s="210">
        <v>297</v>
      </c>
      <c r="R15" s="210">
        <v>152</v>
      </c>
      <c r="S15" s="210">
        <v>576</v>
      </c>
      <c r="T15" s="210">
        <v>217</v>
      </c>
      <c r="U15" s="210" t="s">
        <v>973</v>
      </c>
      <c r="V15" s="210">
        <v>77</v>
      </c>
      <c r="W15" s="210">
        <v>108</v>
      </c>
      <c r="X15" s="210">
        <v>774</v>
      </c>
      <c r="Y15" s="210">
        <v>176</v>
      </c>
      <c r="Z15" s="210">
        <v>131</v>
      </c>
      <c r="AA15" s="210" t="s">
        <v>974</v>
      </c>
      <c r="AB15" s="210">
        <v>163</v>
      </c>
      <c r="AC15" s="310" t="s">
        <v>863</v>
      </c>
    </row>
    <row r="16" spans="2:30" x14ac:dyDescent="0.35">
      <c r="B16" s="85" t="s">
        <v>39</v>
      </c>
      <c r="C16" s="86">
        <v>113</v>
      </c>
      <c r="D16" s="86">
        <v>376</v>
      </c>
      <c r="E16" s="86">
        <v>203</v>
      </c>
      <c r="F16" s="86">
        <v>187</v>
      </c>
      <c r="G16" s="86">
        <v>106</v>
      </c>
      <c r="H16" s="86">
        <v>68</v>
      </c>
      <c r="I16" s="86">
        <v>289</v>
      </c>
      <c r="J16" s="86">
        <v>285</v>
      </c>
      <c r="K16" s="86">
        <v>579</v>
      </c>
      <c r="L16" s="86" t="s">
        <v>975</v>
      </c>
      <c r="M16" s="86">
        <v>448</v>
      </c>
      <c r="N16" s="210">
        <v>209</v>
      </c>
      <c r="O16" s="210">
        <v>437</v>
      </c>
      <c r="P16" s="210">
        <v>217</v>
      </c>
      <c r="Q16" s="210">
        <v>112</v>
      </c>
      <c r="R16" s="210">
        <v>155</v>
      </c>
      <c r="S16" s="210">
        <v>173</v>
      </c>
      <c r="T16" s="210">
        <v>454</v>
      </c>
      <c r="U16" s="210">
        <v>311</v>
      </c>
      <c r="V16" s="210">
        <v>242</v>
      </c>
      <c r="W16" s="210">
        <v>182</v>
      </c>
      <c r="X16" s="210">
        <v>237</v>
      </c>
      <c r="Y16" s="210">
        <v>262</v>
      </c>
      <c r="Z16" s="210">
        <v>50</v>
      </c>
      <c r="AA16" s="210">
        <v>291</v>
      </c>
      <c r="AB16" s="210">
        <v>111</v>
      </c>
      <c r="AC16" s="310" t="s">
        <v>864</v>
      </c>
    </row>
    <row r="17" spans="2:29" x14ac:dyDescent="0.35">
      <c r="B17" s="85" t="s">
        <v>42</v>
      </c>
      <c r="C17" s="86">
        <v>9</v>
      </c>
      <c r="D17" s="86">
        <v>87</v>
      </c>
      <c r="E17" s="86">
        <v>107</v>
      </c>
      <c r="F17" s="86">
        <v>66</v>
      </c>
      <c r="G17" s="86">
        <v>16</v>
      </c>
      <c r="H17" s="86">
        <v>19</v>
      </c>
      <c r="I17" s="86">
        <v>61</v>
      </c>
      <c r="J17" s="86">
        <v>202</v>
      </c>
      <c r="K17" s="86">
        <v>239</v>
      </c>
      <c r="L17" s="86" t="s">
        <v>974</v>
      </c>
      <c r="M17" s="86">
        <v>128</v>
      </c>
      <c r="N17" s="210">
        <v>66</v>
      </c>
      <c r="O17" s="210">
        <v>120</v>
      </c>
      <c r="P17" s="210">
        <v>99</v>
      </c>
      <c r="Q17" s="210">
        <v>36</v>
      </c>
      <c r="R17" s="210">
        <v>36</v>
      </c>
      <c r="S17" s="210">
        <v>189</v>
      </c>
      <c r="T17" s="210">
        <v>30</v>
      </c>
      <c r="U17" s="210">
        <v>98</v>
      </c>
      <c r="V17" s="210">
        <v>6</v>
      </c>
      <c r="W17" s="210">
        <v>11</v>
      </c>
      <c r="X17" s="210">
        <v>71</v>
      </c>
      <c r="Y17" s="210">
        <v>8</v>
      </c>
      <c r="Z17" s="210">
        <v>23</v>
      </c>
      <c r="AA17" s="210">
        <v>157</v>
      </c>
      <c r="AB17" s="210">
        <v>28</v>
      </c>
      <c r="AC17" s="310" t="s">
        <v>868</v>
      </c>
    </row>
    <row r="18" spans="2:29" x14ac:dyDescent="0.35">
      <c r="B18" s="85" t="s">
        <v>43</v>
      </c>
      <c r="C18" s="86">
        <v>110</v>
      </c>
      <c r="D18" s="86">
        <v>354</v>
      </c>
      <c r="E18" s="86">
        <v>244</v>
      </c>
      <c r="F18" s="86">
        <v>40</v>
      </c>
      <c r="G18" s="86">
        <v>32</v>
      </c>
      <c r="H18" s="86">
        <v>39</v>
      </c>
      <c r="I18" s="86">
        <v>52</v>
      </c>
      <c r="J18" s="86">
        <v>336</v>
      </c>
      <c r="K18" s="86">
        <v>272</v>
      </c>
      <c r="L18" s="86" t="s">
        <v>976</v>
      </c>
      <c r="M18" s="86">
        <v>756</v>
      </c>
      <c r="N18" s="210">
        <v>117</v>
      </c>
      <c r="O18" s="210">
        <v>154</v>
      </c>
      <c r="P18" s="210">
        <v>150</v>
      </c>
      <c r="Q18" s="210">
        <v>50</v>
      </c>
      <c r="R18" s="210">
        <v>271</v>
      </c>
      <c r="S18" s="210">
        <v>51</v>
      </c>
      <c r="T18" s="210">
        <v>201</v>
      </c>
      <c r="U18" s="210">
        <v>138</v>
      </c>
      <c r="V18" s="210">
        <v>89</v>
      </c>
      <c r="W18" s="210">
        <v>93</v>
      </c>
      <c r="X18" s="210">
        <v>207</v>
      </c>
      <c r="Y18" s="210">
        <v>108</v>
      </c>
      <c r="Z18" s="210">
        <v>36</v>
      </c>
      <c r="AA18" s="210">
        <v>140</v>
      </c>
      <c r="AB18" s="210">
        <v>181</v>
      </c>
      <c r="AC18" s="310" t="s">
        <v>869</v>
      </c>
    </row>
    <row r="19" spans="2:29" x14ac:dyDescent="0.35">
      <c r="B19" s="85" t="s">
        <v>44</v>
      </c>
      <c r="C19" s="86">
        <v>654</v>
      </c>
      <c r="D19" s="86">
        <v>879</v>
      </c>
      <c r="E19" s="86">
        <v>610</v>
      </c>
      <c r="F19" s="86">
        <v>225</v>
      </c>
      <c r="G19" s="86">
        <v>412</v>
      </c>
      <c r="H19" s="86">
        <v>607</v>
      </c>
      <c r="I19" s="86">
        <v>692</v>
      </c>
      <c r="J19" s="86">
        <v>940</v>
      </c>
      <c r="K19" s="86">
        <v>954</v>
      </c>
      <c r="L19" s="86" t="s">
        <v>977</v>
      </c>
      <c r="M19" s="86" t="s">
        <v>978</v>
      </c>
      <c r="N19" s="210">
        <v>283</v>
      </c>
      <c r="O19" s="210">
        <v>584</v>
      </c>
      <c r="P19" s="210">
        <v>550</v>
      </c>
      <c r="Q19" s="210">
        <v>425</v>
      </c>
      <c r="R19" s="210">
        <v>355</v>
      </c>
      <c r="S19" s="210">
        <v>560</v>
      </c>
      <c r="T19" s="210">
        <v>643</v>
      </c>
      <c r="U19" s="210">
        <v>945</v>
      </c>
      <c r="V19" s="210">
        <v>270</v>
      </c>
      <c r="W19" s="210">
        <v>938</v>
      </c>
      <c r="X19" s="210">
        <v>566</v>
      </c>
      <c r="Y19" s="210">
        <v>358</v>
      </c>
      <c r="Z19" s="210">
        <v>187</v>
      </c>
      <c r="AA19" s="210">
        <v>990</v>
      </c>
      <c r="AB19" s="210">
        <v>424</v>
      </c>
      <c r="AC19" s="310" t="s">
        <v>870</v>
      </c>
    </row>
    <row r="20" spans="2:29" x14ac:dyDescent="0.35">
      <c r="B20" s="85" t="s">
        <v>45</v>
      </c>
      <c r="C20" s="86">
        <v>36</v>
      </c>
      <c r="D20" s="86">
        <v>217</v>
      </c>
      <c r="E20" s="86">
        <v>32</v>
      </c>
      <c r="F20" s="86">
        <v>6</v>
      </c>
      <c r="G20" s="86">
        <v>15</v>
      </c>
      <c r="H20" s="86">
        <v>40</v>
      </c>
      <c r="I20" s="86">
        <v>72</v>
      </c>
      <c r="J20" s="86">
        <v>179</v>
      </c>
      <c r="K20" s="86">
        <v>166</v>
      </c>
      <c r="L20" s="86" t="s">
        <v>931</v>
      </c>
      <c r="M20" s="86">
        <v>329</v>
      </c>
      <c r="N20" s="210">
        <v>69</v>
      </c>
      <c r="O20" s="210">
        <v>115</v>
      </c>
      <c r="P20" s="210">
        <v>87</v>
      </c>
      <c r="Q20" s="210">
        <v>14</v>
      </c>
      <c r="R20" s="210">
        <v>115</v>
      </c>
      <c r="S20" s="210">
        <v>28</v>
      </c>
      <c r="T20" s="210">
        <v>92</v>
      </c>
      <c r="U20" s="210">
        <v>68</v>
      </c>
      <c r="V20" s="210">
        <v>49</v>
      </c>
      <c r="W20" s="210">
        <v>17</v>
      </c>
      <c r="X20" s="210">
        <v>99</v>
      </c>
      <c r="Y20" s="210">
        <v>25</v>
      </c>
      <c r="Z20" s="210">
        <v>10</v>
      </c>
      <c r="AA20" s="210">
        <v>104</v>
      </c>
      <c r="AB20" s="210">
        <v>118</v>
      </c>
      <c r="AC20" s="310" t="s">
        <v>871</v>
      </c>
    </row>
    <row r="21" spans="2:29" x14ac:dyDescent="0.35">
      <c r="B21" s="85" t="s">
        <v>46</v>
      </c>
      <c r="C21" s="86">
        <v>77</v>
      </c>
      <c r="D21" s="86">
        <v>229</v>
      </c>
      <c r="E21" s="86">
        <v>363</v>
      </c>
      <c r="F21" s="86">
        <v>32</v>
      </c>
      <c r="G21" s="86">
        <v>43</v>
      </c>
      <c r="H21" s="86">
        <v>91</v>
      </c>
      <c r="I21" s="86">
        <v>67</v>
      </c>
      <c r="J21" s="86">
        <v>265</v>
      </c>
      <c r="K21" s="86">
        <v>349</v>
      </c>
      <c r="L21" s="86" t="s">
        <v>871</v>
      </c>
      <c r="M21" s="86">
        <v>387</v>
      </c>
      <c r="N21" s="210">
        <v>119</v>
      </c>
      <c r="O21" s="210">
        <v>185</v>
      </c>
      <c r="P21" s="210">
        <v>159</v>
      </c>
      <c r="Q21" s="210">
        <v>66</v>
      </c>
      <c r="R21" s="210">
        <v>94</v>
      </c>
      <c r="S21" s="210">
        <v>128</v>
      </c>
      <c r="T21" s="210">
        <v>219</v>
      </c>
      <c r="U21" s="210">
        <v>261</v>
      </c>
      <c r="V21" s="210">
        <v>40</v>
      </c>
      <c r="W21" s="210">
        <v>96</v>
      </c>
      <c r="X21" s="210">
        <v>254</v>
      </c>
      <c r="Y21" s="210">
        <v>43</v>
      </c>
      <c r="Z21" s="210">
        <v>81</v>
      </c>
      <c r="AA21" s="210">
        <v>194</v>
      </c>
      <c r="AB21" s="210">
        <v>88</v>
      </c>
      <c r="AC21" s="310" t="s">
        <v>872</v>
      </c>
    </row>
    <row r="22" spans="2:29" x14ac:dyDescent="0.35">
      <c r="B22" s="85" t="s">
        <v>47</v>
      </c>
      <c r="C22" s="86">
        <v>55</v>
      </c>
      <c r="D22" s="86">
        <v>78</v>
      </c>
      <c r="E22" s="86">
        <v>164</v>
      </c>
      <c r="F22" s="86">
        <v>1</v>
      </c>
      <c r="G22" s="86">
        <v>84</v>
      </c>
      <c r="H22" s="86">
        <v>137</v>
      </c>
      <c r="I22" s="86">
        <v>199</v>
      </c>
      <c r="J22" s="86">
        <v>190</v>
      </c>
      <c r="K22" s="86">
        <v>79</v>
      </c>
      <c r="L22" s="86" t="s">
        <v>979</v>
      </c>
      <c r="M22" s="86">
        <v>101</v>
      </c>
      <c r="N22" s="210">
        <v>97</v>
      </c>
      <c r="O22" s="210">
        <v>101</v>
      </c>
      <c r="P22" s="210">
        <v>98</v>
      </c>
      <c r="Q22" s="210">
        <v>54</v>
      </c>
      <c r="R22" s="210">
        <v>46</v>
      </c>
      <c r="S22" s="210">
        <v>168</v>
      </c>
      <c r="T22" s="210">
        <v>47</v>
      </c>
      <c r="U22" s="210">
        <v>155</v>
      </c>
      <c r="V22" s="210">
        <v>22</v>
      </c>
      <c r="W22" s="210">
        <v>96</v>
      </c>
      <c r="X22" s="210">
        <v>139</v>
      </c>
      <c r="Y22" s="210">
        <v>48</v>
      </c>
      <c r="Z22" s="210">
        <v>72</v>
      </c>
      <c r="AA22" s="210">
        <v>152</v>
      </c>
      <c r="AB22" s="210">
        <v>50</v>
      </c>
      <c r="AC22" s="310" t="s">
        <v>873</v>
      </c>
    </row>
    <row r="23" spans="2:29" x14ac:dyDescent="0.35">
      <c r="B23" s="85" t="s">
        <v>55</v>
      </c>
      <c r="C23" s="86">
        <v>602</v>
      </c>
      <c r="D23" s="86" t="s">
        <v>980</v>
      </c>
      <c r="E23" s="86" t="s">
        <v>981</v>
      </c>
      <c r="F23" s="86" t="s">
        <v>982</v>
      </c>
      <c r="G23" s="86">
        <v>788</v>
      </c>
      <c r="H23" s="86">
        <v>900</v>
      </c>
      <c r="I23" s="86">
        <v>996</v>
      </c>
      <c r="J23" s="86" t="s">
        <v>983</v>
      </c>
      <c r="K23" s="86" t="s">
        <v>984</v>
      </c>
      <c r="L23" s="86" t="s">
        <v>985</v>
      </c>
      <c r="M23" s="86" t="s">
        <v>986</v>
      </c>
      <c r="N23" s="210" t="s">
        <v>987</v>
      </c>
      <c r="O23" s="210" t="s">
        <v>988</v>
      </c>
      <c r="P23" s="210" t="s">
        <v>989</v>
      </c>
      <c r="Q23" s="210">
        <v>673</v>
      </c>
      <c r="R23" s="210" t="s">
        <v>990</v>
      </c>
      <c r="S23" s="210">
        <v>846</v>
      </c>
      <c r="T23" s="210" t="s">
        <v>991</v>
      </c>
      <c r="U23" s="210" t="s">
        <v>992</v>
      </c>
      <c r="V23" s="210">
        <v>758</v>
      </c>
      <c r="W23" s="210" t="s">
        <v>993</v>
      </c>
      <c r="X23" s="210" t="s">
        <v>994</v>
      </c>
      <c r="Y23" s="210">
        <v>894</v>
      </c>
      <c r="Z23" s="210">
        <v>713</v>
      </c>
      <c r="AA23" s="210" t="s">
        <v>995</v>
      </c>
      <c r="AB23" s="210" t="s">
        <v>996</v>
      </c>
      <c r="AC23" s="310" t="s">
        <v>882</v>
      </c>
    </row>
    <row r="24" spans="2:29" x14ac:dyDescent="0.35">
      <c r="B24" s="85" t="s">
        <v>56</v>
      </c>
      <c r="C24" s="86">
        <v>48</v>
      </c>
      <c r="D24" s="86">
        <v>148</v>
      </c>
      <c r="E24" s="86">
        <v>83</v>
      </c>
      <c r="F24" s="86">
        <v>28</v>
      </c>
      <c r="G24" s="86">
        <v>55</v>
      </c>
      <c r="H24" s="86">
        <v>70</v>
      </c>
      <c r="I24" s="86">
        <v>104</v>
      </c>
      <c r="J24" s="86">
        <v>541</v>
      </c>
      <c r="K24" s="86">
        <v>123</v>
      </c>
      <c r="L24" s="86" t="s">
        <v>997</v>
      </c>
      <c r="M24" s="86">
        <v>205</v>
      </c>
      <c r="N24" s="210">
        <v>160</v>
      </c>
      <c r="O24" s="210">
        <v>34</v>
      </c>
      <c r="P24" s="210">
        <v>52</v>
      </c>
      <c r="Q24" s="210">
        <v>78</v>
      </c>
      <c r="R24" s="210">
        <v>62</v>
      </c>
      <c r="S24" s="210">
        <v>467</v>
      </c>
      <c r="T24" s="210">
        <v>45</v>
      </c>
      <c r="U24" s="210">
        <v>116</v>
      </c>
      <c r="V24" s="210">
        <v>5</v>
      </c>
      <c r="W24" s="210">
        <v>17</v>
      </c>
      <c r="X24" s="210">
        <v>113</v>
      </c>
      <c r="Y24" s="210">
        <v>223</v>
      </c>
      <c r="Z24" s="210">
        <v>55</v>
      </c>
      <c r="AA24" s="210">
        <v>55</v>
      </c>
      <c r="AB24" s="210">
        <v>61</v>
      </c>
      <c r="AC24" s="310" t="s">
        <v>884</v>
      </c>
    </row>
    <row r="25" spans="2:29" x14ac:dyDescent="0.35">
      <c r="B25" s="85" t="s">
        <v>262</v>
      </c>
      <c r="C25" s="86">
        <v>54</v>
      </c>
      <c r="D25" s="86">
        <v>120</v>
      </c>
      <c r="E25" s="86">
        <v>200</v>
      </c>
      <c r="F25" s="86">
        <v>24</v>
      </c>
      <c r="G25" s="86">
        <v>84</v>
      </c>
      <c r="H25" s="86">
        <v>130</v>
      </c>
      <c r="I25" s="86">
        <v>202</v>
      </c>
      <c r="J25" s="86">
        <v>173</v>
      </c>
      <c r="K25" s="86">
        <v>456</v>
      </c>
      <c r="L25" s="86" t="s">
        <v>998</v>
      </c>
      <c r="M25" s="86">
        <v>265</v>
      </c>
      <c r="N25" s="210">
        <v>85</v>
      </c>
      <c r="O25" s="210">
        <v>176</v>
      </c>
      <c r="P25" s="210">
        <v>129</v>
      </c>
      <c r="Q25" s="210">
        <v>57</v>
      </c>
      <c r="R25" s="210">
        <v>83</v>
      </c>
      <c r="S25" s="210">
        <v>84</v>
      </c>
      <c r="T25" s="210">
        <v>121</v>
      </c>
      <c r="U25" s="210">
        <v>249</v>
      </c>
      <c r="V25" s="210">
        <v>54</v>
      </c>
      <c r="W25" s="210">
        <v>51</v>
      </c>
      <c r="X25" s="210">
        <v>330</v>
      </c>
      <c r="Y25" s="210">
        <v>46</v>
      </c>
      <c r="Z25" s="210">
        <v>59</v>
      </c>
      <c r="AA25" s="210">
        <v>192</v>
      </c>
      <c r="AB25" s="210">
        <v>102</v>
      </c>
      <c r="AC25" s="310" t="s">
        <v>885</v>
      </c>
    </row>
    <row r="26" spans="2:29" x14ac:dyDescent="0.35">
      <c r="B26" s="85" t="s">
        <v>57</v>
      </c>
      <c r="C26" s="86">
        <v>57</v>
      </c>
      <c r="D26" s="86">
        <v>279</v>
      </c>
      <c r="E26" s="86">
        <v>317</v>
      </c>
      <c r="F26" s="86">
        <v>14</v>
      </c>
      <c r="G26" s="86">
        <v>53</v>
      </c>
      <c r="H26" s="86">
        <v>88</v>
      </c>
      <c r="I26" s="86">
        <v>23</v>
      </c>
      <c r="J26" s="86">
        <v>300</v>
      </c>
      <c r="K26" s="86">
        <v>352</v>
      </c>
      <c r="L26" s="86" t="s">
        <v>999</v>
      </c>
      <c r="M26" s="86">
        <v>269</v>
      </c>
      <c r="N26" s="210">
        <v>195</v>
      </c>
      <c r="O26" s="210">
        <v>198</v>
      </c>
      <c r="P26" s="210">
        <v>141</v>
      </c>
      <c r="Q26" s="210">
        <v>158</v>
      </c>
      <c r="R26" s="210">
        <v>90</v>
      </c>
      <c r="S26" s="210">
        <v>166</v>
      </c>
      <c r="T26" s="210">
        <v>208</v>
      </c>
      <c r="U26" s="210">
        <v>190</v>
      </c>
      <c r="V26" s="210">
        <v>43</v>
      </c>
      <c r="W26" s="210">
        <v>7</v>
      </c>
      <c r="X26" s="210">
        <v>198</v>
      </c>
      <c r="Y26" s="210">
        <v>78</v>
      </c>
      <c r="Z26" s="210">
        <v>90</v>
      </c>
      <c r="AA26" s="210">
        <v>92</v>
      </c>
      <c r="AB26" s="210">
        <v>118</v>
      </c>
      <c r="AC26" s="310" t="s">
        <v>886</v>
      </c>
    </row>
    <row r="27" spans="2:29" x14ac:dyDescent="0.35">
      <c r="B27" s="85" t="s">
        <v>263</v>
      </c>
      <c r="C27" s="86">
        <v>686</v>
      </c>
      <c r="D27" s="86" t="s">
        <v>1000</v>
      </c>
      <c r="E27" s="86" t="s">
        <v>1001</v>
      </c>
      <c r="F27" s="86">
        <v>635</v>
      </c>
      <c r="G27" s="86">
        <v>667</v>
      </c>
      <c r="H27" s="86" t="s">
        <v>1002</v>
      </c>
      <c r="I27" s="86" t="s">
        <v>1003</v>
      </c>
      <c r="J27" s="86" t="s">
        <v>1004</v>
      </c>
      <c r="K27" s="86" t="s">
        <v>1005</v>
      </c>
      <c r="L27" s="86" t="s">
        <v>1006</v>
      </c>
      <c r="M27" s="86" t="s">
        <v>1007</v>
      </c>
      <c r="N27" s="210" t="s">
        <v>1008</v>
      </c>
      <c r="O27" s="210" t="s">
        <v>1009</v>
      </c>
      <c r="P27" s="210" t="s">
        <v>1010</v>
      </c>
      <c r="Q27" s="210">
        <v>883</v>
      </c>
      <c r="R27" s="210" t="s">
        <v>1011</v>
      </c>
      <c r="S27" s="210" t="s">
        <v>1012</v>
      </c>
      <c r="T27" s="210" t="s">
        <v>1013</v>
      </c>
      <c r="U27" s="210" t="s">
        <v>1014</v>
      </c>
      <c r="V27" s="210">
        <v>953</v>
      </c>
      <c r="W27" s="210" t="s">
        <v>1015</v>
      </c>
      <c r="X27" s="210" t="s">
        <v>1016</v>
      </c>
      <c r="Y27" s="210">
        <v>794</v>
      </c>
      <c r="Z27" s="210">
        <v>765</v>
      </c>
      <c r="AA27" s="210" t="s">
        <v>1017</v>
      </c>
      <c r="AB27" s="210" t="s">
        <v>909</v>
      </c>
      <c r="AC27" s="310" t="s">
        <v>1018</v>
      </c>
    </row>
    <row r="28" spans="2:29" x14ac:dyDescent="0.35">
      <c r="B28" s="87" t="s">
        <v>14</v>
      </c>
      <c r="C28" s="309" t="s">
        <v>791</v>
      </c>
      <c r="D28" s="309" t="s">
        <v>792</v>
      </c>
      <c r="E28" s="309" t="s">
        <v>793</v>
      </c>
      <c r="F28" s="309" t="s">
        <v>794</v>
      </c>
      <c r="G28" s="309" t="s">
        <v>795</v>
      </c>
      <c r="H28" s="309" t="s">
        <v>796</v>
      </c>
      <c r="I28" s="309" t="s">
        <v>797</v>
      </c>
      <c r="J28" s="309" t="s">
        <v>798</v>
      </c>
      <c r="K28" s="309" t="s">
        <v>799</v>
      </c>
      <c r="L28" s="309" t="s">
        <v>800</v>
      </c>
      <c r="M28" s="309" t="s">
        <v>801</v>
      </c>
      <c r="N28" s="309" t="s">
        <v>802</v>
      </c>
      <c r="O28" s="309" t="s">
        <v>803</v>
      </c>
      <c r="P28" s="309" t="s">
        <v>804</v>
      </c>
      <c r="Q28" s="309" t="s">
        <v>805</v>
      </c>
      <c r="R28" s="309" t="s">
        <v>806</v>
      </c>
      <c r="S28" s="309" t="s">
        <v>807</v>
      </c>
      <c r="T28" s="309" t="s">
        <v>808</v>
      </c>
      <c r="U28" s="309" t="s">
        <v>809</v>
      </c>
      <c r="V28" s="309" t="s">
        <v>810</v>
      </c>
      <c r="W28" s="309" t="s">
        <v>811</v>
      </c>
      <c r="X28" s="309" t="s">
        <v>812</v>
      </c>
      <c r="Y28" s="309" t="s">
        <v>813</v>
      </c>
      <c r="Z28" s="309" t="s">
        <v>814</v>
      </c>
      <c r="AA28" s="309" t="s">
        <v>815</v>
      </c>
      <c r="AB28" s="309" t="s">
        <v>816</v>
      </c>
      <c r="AC28" s="309" t="s">
        <v>789</v>
      </c>
    </row>
  </sheetData>
  <hyperlinks>
    <hyperlink ref="AD1" location="'Cot. adm. pub. et grade HEPST'!A1" display="Variable suivante" xr:uid="{D62BDEA1-6925-4B19-9969-AF5C71795F7C}"/>
    <hyperlink ref="AD2" location="'Cot. EPST par prov&amp;par grade'!A1" display="Variable précédente" xr:uid="{E7F1C034-4F70-4190-970E-EEF27E461812}"/>
  </hyperlink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Feuil9">
    <tabColor theme="0"/>
  </sheetPr>
  <dimension ref="B1:O28"/>
  <sheetViews>
    <sheetView showGridLines="0" zoomScale="104" workbookViewId="0">
      <selection activeCell="O1" sqref="O1"/>
    </sheetView>
  </sheetViews>
  <sheetFormatPr baseColWidth="10" defaultColWidth="11" defaultRowHeight="15.5" x14ac:dyDescent="0.35"/>
  <cols>
    <col min="1" max="1" width="11" style="2"/>
    <col min="2" max="2" width="27.08203125" style="2" customWidth="1"/>
    <col min="3" max="8" width="11" style="2"/>
    <col min="9" max="9" width="11.5" style="2" customWidth="1"/>
    <col min="10" max="16384" width="11" style="2"/>
  </cols>
  <sheetData>
    <row r="1" spans="2:15" x14ac:dyDescent="0.35">
      <c r="I1" s="80"/>
      <c r="O1" s="80" t="s">
        <v>253</v>
      </c>
    </row>
    <row r="2" spans="2:15" ht="18" x14ac:dyDescent="0.4">
      <c r="B2" s="79" t="s">
        <v>660</v>
      </c>
      <c r="I2" s="81"/>
      <c r="O2" s="81" t="s">
        <v>254</v>
      </c>
    </row>
    <row r="4" spans="2:15" x14ac:dyDescent="0.35">
      <c r="B4" s="83" t="s">
        <v>260</v>
      </c>
      <c r="C4" s="84" t="s">
        <v>59</v>
      </c>
      <c r="D4" s="84" t="s">
        <v>60</v>
      </c>
      <c r="E4" s="84" t="s">
        <v>61</v>
      </c>
      <c r="F4" s="84" t="s">
        <v>62</v>
      </c>
      <c r="G4" s="84" t="s">
        <v>63</v>
      </c>
      <c r="H4" s="84" t="s">
        <v>64</v>
      </c>
      <c r="I4" s="84" t="s">
        <v>65</v>
      </c>
      <c r="J4" s="84" t="s">
        <v>66</v>
      </c>
      <c r="K4" s="84" t="s">
        <v>67</v>
      </c>
      <c r="L4" s="84" t="s">
        <v>68</v>
      </c>
      <c r="M4" s="84" t="s">
        <v>69</v>
      </c>
      <c r="N4" s="84" t="s">
        <v>14</v>
      </c>
    </row>
    <row r="5" spans="2:15" x14ac:dyDescent="0.35">
      <c r="B5" s="85" t="s">
        <v>21</v>
      </c>
      <c r="C5" s="86">
        <v>2</v>
      </c>
      <c r="D5" s="86">
        <v>27</v>
      </c>
      <c r="E5" s="86">
        <v>126</v>
      </c>
      <c r="F5" s="86">
        <v>363</v>
      </c>
      <c r="G5" s="86">
        <v>485</v>
      </c>
      <c r="H5" s="86" t="s">
        <v>1019</v>
      </c>
      <c r="I5" s="86" t="s">
        <v>1020</v>
      </c>
      <c r="J5" s="86" t="s">
        <v>1021</v>
      </c>
      <c r="K5" s="86">
        <v>233</v>
      </c>
      <c r="L5" s="86">
        <v>108</v>
      </c>
      <c r="M5" s="86">
        <v>16</v>
      </c>
      <c r="N5" s="308" t="s">
        <v>846</v>
      </c>
    </row>
    <row r="6" spans="2:15" x14ac:dyDescent="0.35">
      <c r="B6" s="85" t="s">
        <v>22</v>
      </c>
      <c r="C6" s="86">
        <v>1</v>
      </c>
      <c r="D6" s="86">
        <v>27</v>
      </c>
      <c r="E6" s="86">
        <v>55</v>
      </c>
      <c r="F6" s="86">
        <v>391</v>
      </c>
      <c r="G6" s="86" t="s">
        <v>1022</v>
      </c>
      <c r="H6" s="86" t="s">
        <v>1023</v>
      </c>
      <c r="I6" s="86" t="s">
        <v>1024</v>
      </c>
      <c r="J6" s="86" t="s">
        <v>1025</v>
      </c>
      <c r="K6" s="86">
        <v>703</v>
      </c>
      <c r="L6" s="86">
        <v>309</v>
      </c>
      <c r="M6" s="86">
        <v>38</v>
      </c>
      <c r="N6" s="308" t="s">
        <v>847</v>
      </c>
    </row>
    <row r="7" spans="2:15" x14ac:dyDescent="0.35">
      <c r="B7" s="85" t="s">
        <v>23</v>
      </c>
      <c r="C7" s="86">
        <v>0</v>
      </c>
      <c r="D7" s="86">
        <v>265</v>
      </c>
      <c r="E7" s="86">
        <v>231</v>
      </c>
      <c r="F7" s="86">
        <v>392</v>
      </c>
      <c r="G7" s="86" t="s">
        <v>1026</v>
      </c>
      <c r="H7" s="86" t="s">
        <v>1027</v>
      </c>
      <c r="I7" s="86" t="s">
        <v>1028</v>
      </c>
      <c r="J7" s="86" t="s">
        <v>1029</v>
      </c>
      <c r="K7" s="86">
        <v>954</v>
      </c>
      <c r="L7" s="86">
        <v>448</v>
      </c>
      <c r="M7" s="86">
        <v>129</v>
      </c>
      <c r="N7" s="308" t="s">
        <v>848</v>
      </c>
    </row>
    <row r="8" spans="2:15" x14ac:dyDescent="0.35">
      <c r="B8" s="85" t="s">
        <v>25</v>
      </c>
      <c r="C8" s="86">
        <v>1</v>
      </c>
      <c r="D8" s="86">
        <v>22</v>
      </c>
      <c r="E8" s="86">
        <v>202</v>
      </c>
      <c r="F8" s="86">
        <v>365</v>
      </c>
      <c r="G8" s="86" t="s">
        <v>1030</v>
      </c>
      <c r="H8" s="86" t="s">
        <v>1031</v>
      </c>
      <c r="I8" s="86" t="s">
        <v>1032</v>
      </c>
      <c r="J8" s="86" t="s">
        <v>1033</v>
      </c>
      <c r="K8" s="86">
        <v>131</v>
      </c>
      <c r="L8" s="86">
        <v>13</v>
      </c>
      <c r="M8" s="86">
        <v>16</v>
      </c>
      <c r="N8" s="308" t="s">
        <v>851</v>
      </c>
    </row>
    <row r="9" spans="2:15" x14ac:dyDescent="0.35">
      <c r="B9" s="85" t="s">
        <v>27</v>
      </c>
      <c r="C9" s="86">
        <v>0</v>
      </c>
      <c r="D9" s="86">
        <v>8</v>
      </c>
      <c r="E9" s="86">
        <v>32</v>
      </c>
      <c r="F9" s="86">
        <v>115</v>
      </c>
      <c r="G9" s="86">
        <v>190</v>
      </c>
      <c r="H9" s="86">
        <v>752</v>
      </c>
      <c r="I9" s="86">
        <v>950</v>
      </c>
      <c r="J9" s="86">
        <v>971</v>
      </c>
      <c r="K9" s="86">
        <v>78</v>
      </c>
      <c r="L9" s="86">
        <v>19</v>
      </c>
      <c r="M9" s="86">
        <v>1</v>
      </c>
      <c r="N9" s="308" t="s">
        <v>852</v>
      </c>
    </row>
    <row r="10" spans="2:15" x14ac:dyDescent="0.35">
      <c r="B10" s="85" t="s">
        <v>261</v>
      </c>
      <c r="C10" s="86">
        <v>0</v>
      </c>
      <c r="D10" s="86">
        <v>13</v>
      </c>
      <c r="E10" s="86">
        <v>56</v>
      </c>
      <c r="F10" s="86">
        <v>335</v>
      </c>
      <c r="G10" s="86" t="s">
        <v>1034</v>
      </c>
      <c r="H10" s="86" t="s">
        <v>1035</v>
      </c>
      <c r="I10" s="86" t="s">
        <v>1036</v>
      </c>
      <c r="J10" s="86" t="s">
        <v>1037</v>
      </c>
      <c r="K10" s="86">
        <v>486</v>
      </c>
      <c r="L10" s="86">
        <v>310</v>
      </c>
      <c r="M10" s="86">
        <v>26</v>
      </c>
      <c r="N10" s="308" t="s">
        <v>855</v>
      </c>
    </row>
    <row r="11" spans="2:15" x14ac:dyDescent="0.35">
      <c r="B11" s="85" t="s">
        <v>31</v>
      </c>
      <c r="C11" s="86">
        <v>2</v>
      </c>
      <c r="D11" s="86">
        <v>31</v>
      </c>
      <c r="E11" s="86">
        <v>94</v>
      </c>
      <c r="F11" s="86">
        <v>265</v>
      </c>
      <c r="G11" s="86">
        <v>551</v>
      </c>
      <c r="H11" s="86" t="s">
        <v>1038</v>
      </c>
      <c r="I11" s="86" t="s">
        <v>1039</v>
      </c>
      <c r="J11" s="86" t="s">
        <v>1040</v>
      </c>
      <c r="K11" s="86">
        <v>503</v>
      </c>
      <c r="L11" s="86">
        <v>171</v>
      </c>
      <c r="M11" s="86">
        <v>32</v>
      </c>
      <c r="N11" s="308" t="s">
        <v>856</v>
      </c>
    </row>
    <row r="12" spans="2:15" x14ac:dyDescent="0.35">
      <c r="B12" s="85" t="s">
        <v>33</v>
      </c>
      <c r="C12" s="86">
        <v>0</v>
      </c>
      <c r="D12" s="86">
        <v>7</v>
      </c>
      <c r="E12" s="86">
        <v>19</v>
      </c>
      <c r="F12" s="86">
        <v>110</v>
      </c>
      <c r="G12" s="86">
        <v>444</v>
      </c>
      <c r="H12" s="86">
        <v>824</v>
      </c>
      <c r="I12" s="86" t="s">
        <v>1041</v>
      </c>
      <c r="J12" s="86">
        <v>813</v>
      </c>
      <c r="K12" s="86">
        <v>185</v>
      </c>
      <c r="L12" s="86">
        <v>25</v>
      </c>
      <c r="M12" s="86">
        <v>7</v>
      </c>
      <c r="N12" s="308" t="s">
        <v>857</v>
      </c>
    </row>
    <row r="13" spans="2:15" x14ac:dyDescent="0.35">
      <c r="B13" s="85" t="s">
        <v>35</v>
      </c>
      <c r="C13" s="86">
        <v>1</v>
      </c>
      <c r="D13" s="86">
        <v>65</v>
      </c>
      <c r="E13" s="86">
        <v>344</v>
      </c>
      <c r="F13" s="86">
        <v>115</v>
      </c>
      <c r="G13" s="86">
        <v>462</v>
      </c>
      <c r="H13" s="86">
        <v>406</v>
      </c>
      <c r="I13" s="86">
        <v>266</v>
      </c>
      <c r="J13" s="86">
        <v>118</v>
      </c>
      <c r="K13" s="86">
        <v>13</v>
      </c>
      <c r="L13" s="86">
        <v>3</v>
      </c>
      <c r="M13" s="86">
        <v>5</v>
      </c>
      <c r="N13" s="308" t="s">
        <v>859</v>
      </c>
    </row>
    <row r="14" spans="2:15" x14ac:dyDescent="0.35">
      <c r="B14" s="85" t="s">
        <v>37</v>
      </c>
      <c r="C14" s="86">
        <v>1</v>
      </c>
      <c r="D14" s="86">
        <v>27</v>
      </c>
      <c r="E14" s="86">
        <v>34</v>
      </c>
      <c r="F14" s="86">
        <v>243</v>
      </c>
      <c r="G14" s="86">
        <v>616</v>
      </c>
      <c r="H14" s="86" t="s">
        <v>1042</v>
      </c>
      <c r="I14" s="86" t="s">
        <v>1043</v>
      </c>
      <c r="J14" s="86" t="s">
        <v>911</v>
      </c>
      <c r="K14" s="86">
        <v>307</v>
      </c>
      <c r="L14" s="86">
        <v>107</v>
      </c>
      <c r="M14" s="86">
        <v>55</v>
      </c>
      <c r="N14" s="308" t="s">
        <v>862</v>
      </c>
    </row>
    <row r="15" spans="2:15" x14ac:dyDescent="0.35">
      <c r="B15" s="85" t="s">
        <v>38</v>
      </c>
      <c r="C15" s="86">
        <v>2</v>
      </c>
      <c r="D15" s="86">
        <v>102</v>
      </c>
      <c r="E15" s="86">
        <v>667</v>
      </c>
      <c r="F15" s="86" t="s">
        <v>968</v>
      </c>
      <c r="G15" s="86" t="s">
        <v>1044</v>
      </c>
      <c r="H15" s="86" t="s">
        <v>1045</v>
      </c>
      <c r="I15" s="86" t="s">
        <v>1046</v>
      </c>
      <c r="J15" s="86" t="s">
        <v>1047</v>
      </c>
      <c r="K15" s="86">
        <v>566</v>
      </c>
      <c r="L15" s="86">
        <v>198</v>
      </c>
      <c r="M15" s="86">
        <v>72</v>
      </c>
      <c r="N15" s="308" t="s">
        <v>863</v>
      </c>
    </row>
    <row r="16" spans="2:15" x14ac:dyDescent="0.35">
      <c r="B16" s="85" t="s">
        <v>39</v>
      </c>
      <c r="C16" s="86">
        <v>73</v>
      </c>
      <c r="D16" s="86">
        <v>56</v>
      </c>
      <c r="E16" s="86">
        <v>239</v>
      </c>
      <c r="F16" s="86">
        <v>544</v>
      </c>
      <c r="G16" s="86" t="s">
        <v>1048</v>
      </c>
      <c r="H16" s="86" t="s">
        <v>1049</v>
      </c>
      <c r="I16" s="86" t="s">
        <v>1050</v>
      </c>
      <c r="J16" s="86" t="s">
        <v>1051</v>
      </c>
      <c r="K16" s="86">
        <v>465</v>
      </c>
      <c r="L16" s="86">
        <v>116</v>
      </c>
      <c r="M16" s="86">
        <v>27</v>
      </c>
      <c r="N16" s="308" t="s">
        <v>864</v>
      </c>
    </row>
    <row r="17" spans="2:14" x14ac:dyDescent="0.35">
      <c r="B17" s="85" t="s">
        <v>42</v>
      </c>
      <c r="C17" s="86">
        <v>1</v>
      </c>
      <c r="D17" s="86">
        <v>5</v>
      </c>
      <c r="E17" s="86">
        <v>18</v>
      </c>
      <c r="F17" s="86">
        <v>101</v>
      </c>
      <c r="G17" s="86">
        <v>229</v>
      </c>
      <c r="H17" s="86">
        <v>656</v>
      </c>
      <c r="I17" s="86">
        <v>921</v>
      </c>
      <c r="J17" s="86">
        <v>892</v>
      </c>
      <c r="K17" s="86">
        <v>145</v>
      </c>
      <c r="L17" s="86">
        <v>25</v>
      </c>
      <c r="M17" s="86">
        <v>2</v>
      </c>
      <c r="N17" s="308" t="s">
        <v>868</v>
      </c>
    </row>
    <row r="18" spans="2:14" x14ac:dyDescent="0.35">
      <c r="B18" s="85" t="s">
        <v>43</v>
      </c>
      <c r="C18" s="86">
        <v>1</v>
      </c>
      <c r="D18" s="86">
        <v>20</v>
      </c>
      <c r="E18" s="86">
        <v>34</v>
      </c>
      <c r="F18" s="86">
        <v>122</v>
      </c>
      <c r="G18" s="86">
        <v>380</v>
      </c>
      <c r="H18" s="86">
        <v>687</v>
      </c>
      <c r="I18" s="86" t="s">
        <v>1052</v>
      </c>
      <c r="J18" s="86" t="s">
        <v>908</v>
      </c>
      <c r="K18" s="86">
        <v>910</v>
      </c>
      <c r="L18" s="86">
        <v>546</v>
      </c>
      <c r="M18" s="86">
        <v>128</v>
      </c>
      <c r="N18" s="308" t="s">
        <v>869</v>
      </c>
    </row>
    <row r="19" spans="2:14" x14ac:dyDescent="0.35">
      <c r="B19" s="85" t="s">
        <v>44</v>
      </c>
      <c r="C19" s="86">
        <v>1</v>
      </c>
      <c r="D19" s="86">
        <v>92</v>
      </c>
      <c r="E19" s="86">
        <v>528</v>
      </c>
      <c r="F19" s="86" t="s">
        <v>1053</v>
      </c>
      <c r="G19" s="86" t="s">
        <v>1054</v>
      </c>
      <c r="H19" s="86" t="s">
        <v>1055</v>
      </c>
      <c r="I19" s="86" t="s">
        <v>1056</v>
      </c>
      <c r="J19" s="86" t="s">
        <v>1057</v>
      </c>
      <c r="K19" s="86" t="s">
        <v>1058</v>
      </c>
      <c r="L19" s="86">
        <v>677</v>
      </c>
      <c r="M19" s="86">
        <v>204</v>
      </c>
      <c r="N19" s="308" t="s">
        <v>870</v>
      </c>
    </row>
    <row r="20" spans="2:14" x14ac:dyDescent="0.35">
      <c r="B20" s="85" t="s">
        <v>45</v>
      </c>
      <c r="C20" s="86">
        <v>2</v>
      </c>
      <c r="D20" s="86">
        <v>8</v>
      </c>
      <c r="E20" s="86">
        <v>86</v>
      </c>
      <c r="F20" s="86">
        <v>238</v>
      </c>
      <c r="G20" s="86">
        <v>212</v>
      </c>
      <c r="H20" s="86">
        <v>545</v>
      </c>
      <c r="I20" s="86">
        <v>825</v>
      </c>
      <c r="J20" s="86">
        <v>873</v>
      </c>
      <c r="K20" s="86">
        <v>300</v>
      </c>
      <c r="L20" s="86">
        <v>195</v>
      </c>
      <c r="M20" s="86">
        <v>18</v>
      </c>
      <c r="N20" s="308" t="s">
        <v>871</v>
      </c>
    </row>
    <row r="21" spans="2:14" x14ac:dyDescent="0.35">
      <c r="B21" s="85" t="s">
        <v>46</v>
      </c>
      <c r="C21" s="86">
        <v>3</v>
      </c>
      <c r="D21" s="86">
        <v>87</v>
      </c>
      <c r="E21" s="86">
        <v>194</v>
      </c>
      <c r="F21" s="86">
        <v>484</v>
      </c>
      <c r="G21" s="86">
        <v>705</v>
      </c>
      <c r="H21" s="86" t="s">
        <v>1059</v>
      </c>
      <c r="I21" s="86" t="s">
        <v>1060</v>
      </c>
      <c r="J21" s="86" t="s">
        <v>1061</v>
      </c>
      <c r="K21" s="86">
        <v>294</v>
      </c>
      <c r="L21" s="86">
        <v>78</v>
      </c>
      <c r="M21" s="86">
        <v>10</v>
      </c>
      <c r="N21" s="308" t="s">
        <v>872</v>
      </c>
    </row>
    <row r="22" spans="2:14" x14ac:dyDescent="0.35">
      <c r="B22" s="85" t="s">
        <v>47</v>
      </c>
      <c r="C22" s="86">
        <v>1</v>
      </c>
      <c r="D22" s="86">
        <v>7</v>
      </c>
      <c r="E22" s="86">
        <v>20</v>
      </c>
      <c r="F22" s="86">
        <v>143</v>
      </c>
      <c r="G22" s="86">
        <v>364</v>
      </c>
      <c r="H22" s="86" t="s">
        <v>1062</v>
      </c>
      <c r="I22" s="86" t="s">
        <v>734</v>
      </c>
      <c r="J22" s="86">
        <v>913</v>
      </c>
      <c r="K22" s="86">
        <v>93</v>
      </c>
      <c r="L22" s="86">
        <v>29</v>
      </c>
      <c r="M22" s="86">
        <v>8</v>
      </c>
      <c r="N22" s="308" t="s">
        <v>873</v>
      </c>
    </row>
    <row r="23" spans="2:14" x14ac:dyDescent="0.35">
      <c r="B23" s="85" t="s">
        <v>55</v>
      </c>
      <c r="C23" s="86">
        <v>485</v>
      </c>
      <c r="D23" s="86" t="s">
        <v>1063</v>
      </c>
      <c r="E23" s="86" t="s">
        <v>1064</v>
      </c>
      <c r="F23" s="86" t="s">
        <v>1065</v>
      </c>
      <c r="G23" s="86" t="s">
        <v>1066</v>
      </c>
      <c r="H23" s="86" t="s">
        <v>907</v>
      </c>
      <c r="I23" s="86" t="s">
        <v>1067</v>
      </c>
      <c r="J23" s="86" t="s">
        <v>1068</v>
      </c>
      <c r="K23" s="86" t="s">
        <v>1069</v>
      </c>
      <c r="L23" s="86" t="s">
        <v>1070</v>
      </c>
      <c r="M23" s="86">
        <v>575</v>
      </c>
      <c r="N23" s="308" t="s">
        <v>882</v>
      </c>
    </row>
    <row r="24" spans="2:14" x14ac:dyDescent="0.35">
      <c r="B24" s="85" t="s">
        <v>56</v>
      </c>
      <c r="C24" s="86">
        <v>1</v>
      </c>
      <c r="D24" s="86">
        <v>19</v>
      </c>
      <c r="E24" s="86">
        <v>28</v>
      </c>
      <c r="F24" s="86">
        <v>117</v>
      </c>
      <c r="G24" s="86">
        <v>175</v>
      </c>
      <c r="H24" s="86">
        <v>558</v>
      </c>
      <c r="I24" s="86" t="s">
        <v>1071</v>
      </c>
      <c r="J24" s="86" t="s">
        <v>1072</v>
      </c>
      <c r="K24" s="86">
        <v>415</v>
      </c>
      <c r="L24" s="86">
        <v>117</v>
      </c>
      <c r="M24" s="86">
        <v>4</v>
      </c>
      <c r="N24" s="308" t="s">
        <v>884</v>
      </c>
    </row>
    <row r="25" spans="2:14" x14ac:dyDescent="0.35">
      <c r="B25" s="85" t="s">
        <v>262</v>
      </c>
      <c r="C25" s="86">
        <v>1</v>
      </c>
      <c r="D25" s="86">
        <v>9</v>
      </c>
      <c r="E25" s="86">
        <v>53</v>
      </c>
      <c r="F25" s="86">
        <v>176</v>
      </c>
      <c r="G25" s="86">
        <v>533</v>
      </c>
      <c r="H25" s="86" t="s">
        <v>1073</v>
      </c>
      <c r="I25" s="86" t="s">
        <v>845</v>
      </c>
      <c r="J25" s="86" t="s">
        <v>1074</v>
      </c>
      <c r="K25" s="86">
        <v>217</v>
      </c>
      <c r="L25" s="86">
        <v>74</v>
      </c>
      <c r="M25" s="86">
        <v>11</v>
      </c>
      <c r="N25" s="308" t="s">
        <v>885</v>
      </c>
    </row>
    <row r="26" spans="2:14" x14ac:dyDescent="0.35">
      <c r="B26" s="85" t="s">
        <v>57</v>
      </c>
      <c r="C26" s="86">
        <v>2</v>
      </c>
      <c r="D26" s="86">
        <v>8</v>
      </c>
      <c r="E26" s="86">
        <v>38</v>
      </c>
      <c r="F26" s="86">
        <v>157</v>
      </c>
      <c r="G26" s="86">
        <v>362</v>
      </c>
      <c r="H26" s="86" t="s">
        <v>1075</v>
      </c>
      <c r="I26" s="86" t="s">
        <v>1076</v>
      </c>
      <c r="J26" s="86" t="s">
        <v>1077</v>
      </c>
      <c r="K26" s="86">
        <v>331</v>
      </c>
      <c r="L26" s="86">
        <v>80</v>
      </c>
      <c r="M26" s="86">
        <v>15</v>
      </c>
      <c r="N26" s="308" t="s">
        <v>886</v>
      </c>
    </row>
    <row r="27" spans="2:14" x14ac:dyDescent="0.35">
      <c r="B27" s="85" t="s">
        <v>263</v>
      </c>
      <c r="C27" s="86">
        <v>635</v>
      </c>
      <c r="D27" s="86" t="s">
        <v>1078</v>
      </c>
      <c r="E27" s="86" t="s">
        <v>1079</v>
      </c>
      <c r="F27" s="86" t="s">
        <v>1080</v>
      </c>
      <c r="G27" s="86" t="s">
        <v>1081</v>
      </c>
      <c r="H27" s="86" t="s">
        <v>1082</v>
      </c>
      <c r="I27" s="86" t="s">
        <v>1083</v>
      </c>
      <c r="J27" s="86" t="s">
        <v>1084</v>
      </c>
      <c r="K27" s="86" t="s">
        <v>1085</v>
      </c>
      <c r="L27" s="86">
        <v>897</v>
      </c>
      <c r="M27" s="86">
        <v>214</v>
      </c>
      <c r="N27" s="308" t="s">
        <v>1018</v>
      </c>
    </row>
    <row r="28" spans="2:14" x14ac:dyDescent="0.35">
      <c r="B28" s="87" t="s">
        <v>14</v>
      </c>
      <c r="C28" s="309" t="s">
        <v>1086</v>
      </c>
      <c r="D28" s="309" t="s">
        <v>887</v>
      </c>
      <c r="E28" s="309" t="s">
        <v>888</v>
      </c>
      <c r="F28" s="309" t="s">
        <v>889</v>
      </c>
      <c r="G28" s="309" t="s">
        <v>890</v>
      </c>
      <c r="H28" s="309" t="s">
        <v>891</v>
      </c>
      <c r="I28" s="309" t="s">
        <v>892</v>
      </c>
      <c r="J28" s="309" t="s">
        <v>893</v>
      </c>
      <c r="K28" s="309" t="s">
        <v>894</v>
      </c>
      <c r="L28" s="309" t="s">
        <v>895</v>
      </c>
      <c r="M28" s="309" t="s">
        <v>896</v>
      </c>
      <c r="N28" s="309" t="s">
        <v>789</v>
      </c>
    </row>
  </sheetData>
  <hyperlinks>
    <hyperlink ref="O1" location="'Cot°. Trimestrielles H EPST'!A1" display="Variable suivante" xr:uid="{197D4F99-48A2-478A-95F6-6F4CD40D5D02}"/>
    <hyperlink ref="O2" location="'Cot. par adm. pub et prov HEPST'!A1" display="Variable précédente" xr:uid="{148743FB-972C-410F-96B5-749B00862836}"/>
  </hyperlink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Feuil10">
    <tabColor theme="0"/>
  </sheetPr>
  <dimension ref="A1:I46"/>
  <sheetViews>
    <sheetView showGridLines="0" workbookViewId="0">
      <pane xSplit="1" ySplit="3" topLeftCell="B28" activePane="bottomRight" state="frozen"/>
      <selection pane="topRight" activeCell="B1" sqref="B1"/>
      <selection pane="bottomLeft" activeCell="A4" sqref="A4"/>
      <selection pane="bottomRight" activeCell="F1" sqref="F1"/>
    </sheetView>
  </sheetViews>
  <sheetFormatPr baseColWidth="10" defaultColWidth="11" defaultRowHeight="15.5" x14ac:dyDescent="0.35"/>
  <cols>
    <col min="1" max="1" width="14.6640625" style="12" customWidth="1"/>
    <col min="2" max="2" width="11" style="12" customWidth="1"/>
    <col min="3" max="3" width="24.08203125" style="12" customWidth="1"/>
    <col min="4" max="4" width="24.1640625" style="12" customWidth="1"/>
    <col min="5" max="5" width="27" style="12" customWidth="1"/>
    <col min="6" max="6" width="17.58203125" style="12" bestFit="1" customWidth="1"/>
    <col min="7" max="7" width="19" style="12" bestFit="1" customWidth="1"/>
    <col min="8" max="8" width="11" style="12"/>
    <col min="9" max="9" width="12.33203125" style="12" bestFit="1" customWidth="1"/>
    <col min="10" max="16384" width="11" style="12"/>
  </cols>
  <sheetData>
    <row r="1" spans="1:6" x14ac:dyDescent="0.35">
      <c r="A1" s="16"/>
      <c r="F1" s="203" t="s">
        <v>253</v>
      </c>
    </row>
    <row r="2" spans="1:6" ht="18" x14ac:dyDescent="0.4">
      <c r="B2" s="11" t="s">
        <v>661</v>
      </c>
      <c r="F2" s="81" t="s">
        <v>254</v>
      </c>
    </row>
    <row r="3" spans="1:6" x14ac:dyDescent="0.35">
      <c r="A3" s="16"/>
    </row>
    <row r="4" spans="1:6" x14ac:dyDescent="0.35">
      <c r="A4" s="16"/>
      <c r="B4" s="17" t="s">
        <v>70</v>
      </c>
      <c r="C4" s="13" t="s">
        <v>388</v>
      </c>
      <c r="D4" s="13" t="s">
        <v>389</v>
      </c>
      <c r="E4" s="13" t="s">
        <v>14</v>
      </c>
    </row>
    <row r="5" spans="1:6" x14ac:dyDescent="0.35">
      <c r="B5" s="30">
        <v>2017</v>
      </c>
      <c r="C5" s="26">
        <v>1587061941</v>
      </c>
      <c r="D5" s="26" t="s">
        <v>5</v>
      </c>
      <c r="E5" s="26">
        <v>1587061941</v>
      </c>
    </row>
    <row r="6" spans="1:6" x14ac:dyDescent="0.35">
      <c r="B6" s="28" t="s">
        <v>71</v>
      </c>
      <c r="C6" s="29">
        <v>1587061941</v>
      </c>
      <c r="D6" s="29" t="s">
        <v>5</v>
      </c>
      <c r="E6" s="29">
        <v>1587061941</v>
      </c>
    </row>
    <row r="7" spans="1:6" x14ac:dyDescent="0.35">
      <c r="B7" s="30">
        <v>2018</v>
      </c>
      <c r="C7" s="26">
        <v>6299612435.75</v>
      </c>
      <c r="D7" s="26">
        <v>12601114944.25</v>
      </c>
      <c r="E7" s="26">
        <v>18900727380</v>
      </c>
    </row>
    <row r="8" spans="1:6" x14ac:dyDescent="0.35">
      <c r="B8" s="7" t="s">
        <v>72</v>
      </c>
      <c r="C8" s="8">
        <v>1569631142.1900001</v>
      </c>
      <c r="D8" s="8">
        <v>3139733220.8099999</v>
      </c>
      <c r="E8" s="8">
        <v>4709364363</v>
      </c>
    </row>
    <row r="9" spans="1:6" x14ac:dyDescent="0.35">
      <c r="B9" s="7" t="s">
        <v>73</v>
      </c>
      <c r="C9" s="8">
        <v>1571201524.1300001</v>
      </c>
      <c r="D9" s="8">
        <v>3142874455.8699999</v>
      </c>
      <c r="E9" s="8">
        <v>4714075980</v>
      </c>
    </row>
    <row r="10" spans="1:6" x14ac:dyDescent="0.35">
      <c r="B10" s="7" t="s">
        <v>74</v>
      </c>
      <c r="C10" s="8">
        <v>1578880972.1099999</v>
      </c>
      <c r="D10" s="8">
        <v>3158235655.8899999</v>
      </c>
      <c r="E10" s="8">
        <v>4737116628</v>
      </c>
    </row>
    <row r="11" spans="1:6" x14ac:dyDescent="0.35">
      <c r="B11" s="18" t="s">
        <v>71</v>
      </c>
      <c r="C11" s="25">
        <v>1579898797.3199999</v>
      </c>
      <c r="D11" s="25">
        <v>3160271611.6799998</v>
      </c>
      <c r="E11" s="25">
        <v>4740170409</v>
      </c>
    </row>
    <row r="12" spans="1:6" x14ac:dyDescent="0.35">
      <c r="B12" s="30">
        <v>2019</v>
      </c>
      <c r="C12" s="26">
        <v>8203693722</v>
      </c>
      <c r="D12" s="26">
        <v>16407387450</v>
      </c>
      <c r="E12" s="26">
        <v>24611081172</v>
      </c>
    </row>
    <row r="13" spans="1:6" x14ac:dyDescent="0.35">
      <c r="B13" s="7" t="s">
        <v>72</v>
      </c>
      <c r="C13" s="8">
        <v>1589470572</v>
      </c>
      <c r="D13" s="8">
        <v>3178941144</v>
      </c>
      <c r="E13" s="8">
        <v>4768411716</v>
      </c>
      <c r="F13" s="66"/>
    </row>
    <row r="14" spans="1:6" x14ac:dyDescent="0.35">
      <c r="B14" s="7" t="s">
        <v>73</v>
      </c>
      <c r="C14" s="8">
        <v>2169708798</v>
      </c>
      <c r="D14" s="8">
        <v>4339417596</v>
      </c>
      <c r="E14" s="8">
        <v>6509126394</v>
      </c>
      <c r="F14" s="66"/>
    </row>
    <row r="15" spans="1:6" x14ac:dyDescent="0.35">
      <c r="B15" s="7" t="s">
        <v>74</v>
      </c>
      <c r="C15" s="8">
        <v>2185610211</v>
      </c>
      <c r="D15" s="8">
        <v>4371220425</v>
      </c>
      <c r="E15" s="8">
        <v>6556830636</v>
      </c>
    </row>
    <row r="16" spans="1:6" x14ac:dyDescent="0.35">
      <c r="B16" s="18" t="s">
        <v>71</v>
      </c>
      <c r="C16" s="25">
        <v>2258904141</v>
      </c>
      <c r="D16" s="25">
        <v>4517808285</v>
      </c>
      <c r="E16" s="25">
        <v>6776712426</v>
      </c>
    </row>
    <row r="17" spans="2:9" x14ac:dyDescent="0.35">
      <c r="B17" s="30">
        <v>2020</v>
      </c>
      <c r="C17" s="92">
        <v>10839097813.23</v>
      </c>
      <c r="D17" s="92">
        <v>22471726597.459999</v>
      </c>
      <c r="E17" s="92">
        <v>33310824410.689999</v>
      </c>
      <c r="F17" s="66"/>
      <c r="G17" s="66"/>
    </row>
    <row r="18" spans="2:9" x14ac:dyDescent="0.35">
      <c r="B18" s="7" t="s">
        <v>72</v>
      </c>
      <c r="C18" s="8">
        <v>2514154221.6300001</v>
      </c>
      <c r="D18" s="8">
        <v>5028308443.2600002</v>
      </c>
      <c r="E18" s="8">
        <v>7542462664.8900003</v>
      </c>
    </row>
    <row r="19" spans="2:9" x14ac:dyDescent="0.35">
      <c r="B19" s="7" t="s">
        <v>73</v>
      </c>
      <c r="C19" s="8">
        <v>2777457960</v>
      </c>
      <c r="D19" s="8">
        <v>6348446891</v>
      </c>
      <c r="E19" s="8">
        <v>9125904851</v>
      </c>
    </row>
    <row r="20" spans="2:9" x14ac:dyDescent="0.35">
      <c r="B20" s="7" t="s">
        <v>74</v>
      </c>
      <c r="C20" s="8">
        <v>2777389270.7399998</v>
      </c>
      <c r="D20" s="8">
        <v>5554778541.4799995</v>
      </c>
      <c r="E20" s="8">
        <v>8332167812.2200003</v>
      </c>
    </row>
    <row r="21" spans="2:9" x14ac:dyDescent="0.35">
      <c r="B21" s="18" t="s">
        <v>71</v>
      </c>
      <c r="C21" s="25">
        <v>2770096360.8600001</v>
      </c>
      <c r="D21" s="25">
        <v>5540192721.7200003</v>
      </c>
      <c r="E21" s="25">
        <v>8310289082.5799999</v>
      </c>
    </row>
    <row r="22" spans="2:9" x14ac:dyDescent="0.35">
      <c r="B22" s="30">
        <v>2021</v>
      </c>
      <c r="C22" s="166">
        <v>11367585991.549351</v>
      </c>
      <c r="D22" s="166">
        <v>22735171983.098701</v>
      </c>
      <c r="E22" s="166">
        <v>34102757974.648041</v>
      </c>
    </row>
    <row r="23" spans="2:9" x14ac:dyDescent="0.35">
      <c r="B23" s="7" t="s">
        <v>72</v>
      </c>
      <c r="C23" s="90">
        <v>2757650276.6063352</v>
      </c>
      <c r="D23" s="90">
        <v>5515300553.2126703</v>
      </c>
      <c r="E23" s="90">
        <v>8272950829.819006</v>
      </c>
      <c r="F23" s="66"/>
      <c r="G23" s="66"/>
    </row>
    <row r="24" spans="2:9" x14ac:dyDescent="0.35">
      <c r="B24" s="7" t="s">
        <v>73</v>
      </c>
      <c r="C24" s="90">
        <v>2749505928.476346</v>
      </c>
      <c r="D24" s="90">
        <v>5499011856.952692</v>
      </c>
      <c r="E24" s="90">
        <v>8248517785.429038</v>
      </c>
      <c r="F24" s="66"/>
      <c r="G24" s="66"/>
    </row>
    <row r="25" spans="2:9" x14ac:dyDescent="0.35">
      <c r="B25" s="7" t="s">
        <v>74</v>
      </c>
      <c r="C25" s="90">
        <v>2748819328.4699998</v>
      </c>
      <c r="D25" s="90">
        <v>5497638656.9399996</v>
      </c>
      <c r="E25" s="90">
        <v>8246457985.4099998</v>
      </c>
      <c r="G25" s="66"/>
    </row>
    <row r="26" spans="2:9" x14ac:dyDescent="0.35">
      <c r="B26" s="18" t="s">
        <v>71</v>
      </c>
      <c r="C26" s="91">
        <v>3111610457.9966698</v>
      </c>
      <c r="D26" s="91">
        <v>6223220915.9933395</v>
      </c>
      <c r="E26" s="91">
        <v>9334831373.9899998</v>
      </c>
      <c r="G26" s="66"/>
      <c r="I26" s="66"/>
    </row>
    <row r="27" spans="2:9" x14ac:dyDescent="0.35">
      <c r="B27" s="30">
        <v>2022</v>
      </c>
      <c r="C27" s="211" t="s">
        <v>301</v>
      </c>
      <c r="D27" s="211" t="s">
        <v>302</v>
      </c>
      <c r="E27" s="211" t="s">
        <v>303</v>
      </c>
    </row>
    <row r="28" spans="2:9" x14ac:dyDescent="0.35">
      <c r="B28" s="7" t="s">
        <v>72</v>
      </c>
      <c r="C28" s="86" t="s">
        <v>304</v>
      </c>
      <c r="D28" s="86" t="s">
        <v>305</v>
      </c>
      <c r="E28" s="86" t="s">
        <v>306</v>
      </c>
    </row>
    <row r="29" spans="2:9" x14ac:dyDescent="0.35">
      <c r="B29" s="7" t="s">
        <v>73</v>
      </c>
      <c r="C29" s="86" t="s">
        <v>307</v>
      </c>
      <c r="D29" s="86" t="s">
        <v>308</v>
      </c>
      <c r="E29" s="86" t="s">
        <v>309</v>
      </c>
    </row>
    <row r="30" spans="2:9" x14ac:dyDescent="0.35">
      <c r="B30" s="7" t="s">
        <v>74</v>
      </c>
      <c r="C30" s="86" t="s">
        <v>310</v>
      </c>
      <c r="D30" s="86" t="s">
        <v>311</v>
      </c>
      <c r="E30" s="86">
        <v>12781934383</v>
      </c>
      <c r="F30" s="66"/>
    </row>
    <row r="31" spans="2:9" x14ac:dyDescent="0.35">
      <c r="B31" s="18" t="s">
        <v>71</v>
      </c>
      <c r="C31" s="183" t="s">
        <v>312</v>
      </c>
      <c r="D31" s="183" t="s">
        <v>313</v>
      </c>
      <c r="E31" s="183" t="s">
        <v>314</v>
      </c>
      <c r="F31" s="66"/>
      <c r="G31" s="66"/>
    </row>
    <row r="32" spans="2:9" x14ac:dyDescent="0.35">
      <c r="B32" s="30">
        <v>2023</v>
      </c>
      <c r="C32" s="88" t="s">
        <v>378</v>
      </c>
      <c r="D32" s="88" t="s">
        <v>379</v>
      </c>
      <c r="E32" s="88">
        <v>100102977459</v>
      </c>
    </row>
    <row r="33" spans="2:7" x14ac:dyDescent="0.35">
      <c r="B33" s="7" t="s">
        <v>72</v>
      </c>
      <c r="C33" s="86" t="s">
        <v>380</v>
      </c>
      <c r="D33" s="86" t="s">
        <v>381</v>
      </c>
      <c r="E33" s="86">
        <v>13402433193</v>
      </c>
    </row>
    <row r="34" spans="2:7" x14ac:dyDescent="0.35">
      <c r="B34" s="7" t="s">
        <v>73</v>
      </c>
      <c r="C34" s="86" t="s">
        <v>382</v>
      </c>
      <c r="D34" s="86" t="s">
        <v>383</v>
      </c>
      <c r="E34" s="86">
        <v>23877487374</v>
      </c>
    </row>
    <row r="35" spans="2:7" x14ac:dyDescent="0.35">
      <c r="B35" s="7" t="s">
        <v>74</v>
      </c>
      <c r="C35" s="86" t="s">
        <v>384</v>
      </c>
      <c r="D35" s="86" t="s">
        <v>385</v>
      </c>
      <c r="E35" s="86">
        <v>25536738342</v>
      </c>
    </row>
    <row r="36" spans="2:7" x14ac:dyDescent="0.35">
      <c r="B36" s="18" t="s">
        <v>71</v>
      </c>
      <c r="C36" s="183" t="s">
        <v>386</v>
      </c>
      <c r="D36" s="183" t="s">
        <v>387</v>
      </c>
      <c r="E36" s="183">
        <v>37286318550</v>
      </c>
    </row>
    <row r="37" spans="2:7" x14ac:dyDescent="0.35">
      <c r="B37" s="30">
        <v>2024</v>
      </c>
      <c r="C37" s="88" t="s">
        <v>744</v>
      </c>
      <c r="D37" s="88" t="s">
        <v>745</v>
      </c>
      <c r="E37" s="88">
        <v>149076402348</v>
      </c>
      <c r="G37" s="66"/>
    </row>
    <row r="38" spans="2:7" x14ac:dyDescent="0.35">
      <c r="B38" s="7" t="s">
        <v>72</v>
      </c>
      <c r="C38" s="86" t="s">
        <v>746</v>
      </c>
      <c r="D38" s="86" t="s">
        <v>747</v>
      </c>
      <c r="E38" s="86" t="s">
        <v>748</v>
      </c>
    </row>
    <row r="39" spans="2:7" x14ac:dyDescent="0.35">
      <c r="B39" s="7" t="s">
        <v>73</v>
      </c>
      <c r="C39" s="86" t="s">
        <v>749</v>
      </c>
      <c r="D39" s="86" t="s">
        <v>750</v>
      </c>
      <c r="E39" s="86" t="s">
        <v>751</v>
      </c>
    </row>
    <row r="40" spans="2:7" x14ac:dyDescent="0.35">
      <c r="B40" s="7" t="s">
        <v>74</v>
      </c>
      <c r="C40" s="86" t="s">
        <v>752</v>
      </c>
      <c r="D40" s="86" t="s">
        <v>753</v>
      </c>
      <c r="E40" s="86" t="s">
        <v>754</v>
      </c>
    </row>
    <row r="41" spans="2:7" x14ac:dyDescent="0.35">
      <c r="B41" s="18" t="s">
        <v>71</v>
      </c>
      <c r="C41" s="183" t="s">
        <v>755</v>
      </c>
      <c r="D41" s="183" t="s">
        <v>756</v>
      </c>
      <c r="E41" s="183" t="s">
        <v>757</v>
      </c>
    </row>
    <row r="42" spans="2:7" x14ac:dyDescent="0.35">
      <c r="B42" s="30">
        <v>2025</v>
      </c>
      <c r="C42" s="88" t="s">
        <v>1087</v>
      </c>
      <c r="D42" s="88" t="s">
        <v>1088</v>
      </c>
      <c r="E42" s="88">
        <v>154259622769</v>
      </c>
    </row>
    <row r="43" spans="2:7" x14ac:dyDescent="0.35">
      <c r="B43" s="7" t="s">
        <v>72</v>
      </c>
      <c r="C43" s="86" t="s">
        <v>1089</v>
      </c>
      <c r="D43" s="86" t="s">
        <v>1090</v>
      </c>
      <c r="E43" s="86" t="s">
        <v>1091</v>
      </c>
      <c r="F43" s="66"/>
    </row>
    <row r="44" spans="2:7" x14ac:dyDescent="0.35">
      <c r="B44" s="7" t="s">
        <v>73</v>
      </c>
      <c r="C44" s="86" t="s">
        <v>1092</v>
      </c>
      <c r="D44" s="86" t="s">
        <v>1093</v>
      </c>
      <c r="E44" s="86" t="s">
        <v>1094</v>
      </c>
    </row>
    <row r="45" spans="2:7" x14ac:dyDescent="0.35">
      <c r="B45" s="7" t="s">
        <v>74</v>
      </c>
      <c r="C45" s="86" t="s">
        <v>1095</v>
      </c>
      <c r="D45" s="86" t="s">
        <v>1096</v>
      </c>
      <c r="E45" s="86" t="s">
        <v>1097</v>
      </c>
    </row>
    <row r="46" spans="2:7" x14ac:dyDescent="0.35">
      <c r="B46" s="18" t="s">
        <v>71</v>
      </c>
      <c r="C46" s="183" t="s">
        <v>1098</v>
      </c>
      <c r="D46" s="183" t="s">
        <v>1099</v>
      </c>
      <c r="E46" s="183" t="s">
        <v>1100</v>
      </c>
    </row>
  </sheetData>
  <hyperlinks>
    <hyperlink ref="F1" location="'Cot°. Trimestrielles EPST'!A1" display="Variable suivante" xr:uid="{00000000-0004-0000-0900-000000000000}"/>
    <hyperlink ref="F2" location="'Cot. adm. pub. et grade HEPST'!A1" display="Variable précédente" xr:uid="{00000000-0004-0000-0900-000001000000}"/>
  </hyperlinks>
  <pageMargins left="0.7" right="0.7" top="0.75" bottom="0.75" header="0.3" footer="0.3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4DD482-7F85-4120-B296-C3D06A247DE2}">
  <sheetPr>
    <tabColor theme="0"/>
  </sheetPr>
  <dimension ref="A1:H19"/>
  <sheetViews>
    <sheetView workbookViewId="0">
      <selection activeCell="F1" sqref="F1"/>
    </sheetView>
  </sheetViews>
  <sheetFormatPr baseColWidth="10" defaultColWidth="10.6640625" defaultRowHeight="15.5" x14ac:dyDescent="0.35"/>
  <cols>
    <col min="1" max="1" width="12.58203125" style="201" customWidth="1"/>
    <col min="2" max="2" width="25.4140625" style="201" customWidth="1"/>
    <col min="3" max="3" width="23.58203125" style="201" customWidth="1"/>
    <col min="4" max="4" width="22.1640625" style="201" customWidth="1"/>
    <col min="5" max="5" width="23.75" style="201" customWidth="1"/>
    <col min="6" max="6" width="10.6640625" style="201"/>
    <col min="7" max="7" width="16.4140625" style="201" customWidth="1"/>
    <col min="8" max="16384" width="10.6640625" style="201"/>
  </cols>
  <sheetData>
    <row r="1" spans="1:8" x14ac:dyDescent="0.35">
      <c r="A1" s="16"/>
      <c r="B1" s="202"/>
      <c r="C1" s="202"/>
      <c r="D1" s="202"/>
      <c r="E1" s="202"/>
      <c r="F1" s="203" t="s">
        <v>253</v>
      </c>
      <c r="H1" s="202"/>
    </row>
    <row r="2" spans="1:8" ht="18" x14ac:dyDescent="0.4">
      <c r="A2" s="12"/>
      <c r="B2" s="204" t="s">
        <v>662</v>
      </c>
      <c r="C2" s="202"/>
      <c r="D2" s="202"/>
      <c r="E2" s="202"/>
      <c r="F2" s="205" t="s">
        <v>254</v>
      </c>
      <c r="H2" s="202"/>
    </row>
    <row r="3" spans="1:8" x14ac:dyDescent="0.35">
      <c r="A3" s="212"/>
      <c r="B3" s="202"/>
      <c r="C3" s="202"/>
      <c r="D3" s="202"/>
      <c r="E3" s="202"/>
      <c r="F3" s="202"/>
      <c r="G3" s="202"/>
      <c r="H3" s="202"/>
    </row>
    <row r="4" spans="1:8" x14ac:dyDescent="0.35">
      <c r="A4" s="212"/>
      <c r="B4" s="17" t="s">
        <v>70</v>
      </c>
      <c r="C4" s="13" t="s">
        <v>388</v>
      </c>
      <c r="D4" s="13" t="s">
        <v>389</v>
      </c>
      <c r="E4" s="13" t="s">
        <v>14</v>
      </c>
      <c r="F4" s="202"/>
      <c r="G4" s="202"/>
      <c r="H4" s="202"/>
    </row>
    <row r="5" spans="1:8" x14ac:dyDescent="0.35">
      <c r="A5" s="202"/>
      <c r="B5" s="30">
        <v>2023</v>
      </c>
      <c r="C5" s="88" t="s">
        <v>391</v>
      </c>
      <c r="D5" s="88" t="s">
        <v>392</v>
      </c>
      <c r="E5" s="88">
        <v>181456107717</v>
      </c>
      <c r="F5" s="202"/>
      <c r="G5" s="202"/>
      <c r="H5" s="202"/>
    </row>
    <row r="6" spans="1:8" x14ac:dyDescent="0.35">
      <c r="A6" s="202"/>
      <c r="B6" s="7" t="s">
        <v>72</v>
      </c>
      <c r="C6" s="86" t="s">
        <v>5</v>
      </c>
      <c r="D6" s="86" t="s">
        <v>5</v>
      </c>
      <c r="E6" s="86" t="s">
        <v>5</v>
      </c>
      <c r="F6" s="202"/>
      <c r="G6" s="202"/>
      <c r="H6" s="202"/>
    </row>
    <row r="7" spans="1:8" x14ac:dyDescent="0.35">
      <c r="A7" s="202"/>
      <c r="B7" s="7" t="s">
        <v>73</v>
      </c>
      <c r="C7" s="86" t="s">
        <v>393</v>
      </c>
      <c r="D7" s="86" t="s">
        <v>394</v>
      </c>
      <c r="E7" s="86">
        <v>59602593836</v>
      </c>
      <c r="F7" s="202"/>
      <c r="G7" s="202"/>
      <c r="H7" s="202"/>
    </row>
    <row r="8" spans="1:8" x14ac:dyDescent="0.35">
      <c r="A8" s="202"/>
      <c r="B8" s="7" t="s">
        <v>74</v>
      </c>
      <c r="C8" s="86" t="s">
        <v>395</v>
      </c>
      <c r="D8" s="86" t="s">
        <v>396</v>
      </c>
      <c r="E8" s="86">
        <v>60916502373</v>
      </c>
      <c r="F8" s="202"/>
      <c r="G8" s="202"/>
      <c r="H8" s="202"/>
    </row>
    <row r="9" spans="1:8" x14ac:dyDescent="0.35">
      <c r="A9" s="202"/>
      <c r="B9" s="18" t="s">
        <v>71</v>
      </c>
      <c r="C9" s="183" t="s">
        <v>397</v>
      </c>
      <c r="D9" s="183" t="s">
        <v>398</v>
      </c>
      <c r="E9" s="183">
        <v>60937011508</v>
      </c>
      <c r="F9" s="202"/>
      <c r="G9" s="202"/>
      <c r="H9" s="202"/>
    </row>
    <row r="10" spans="1:8" x14ac:dyDescent="0.35">
      <c r="B10" s="30">
        <v>2024</v>
      </c>
      <c r="C10" s="88" t="s">
        <v>758</v>
      </c>
      <c r="D10" s="88" t="s">
        <v>759</v>
      </c>
      <c r="E10" s="88">
        <v>257734252999</v>
      </c>
    </row>
    <row r="11" spans="1:8" x14ac:dyDescent="0.35">
      <c r="B11" s="7" t="s">
        <v>72</v>
      </c>
      <c r="C11" s="86" t="s">
        <v>760</v>
      </c>
      <c r="D11" s="86" t="s">
        <v>761</v>
      </c>
      <c r="E11" s="86">
        <v>60937122718</v>
      </c>
    </row>
    <row r="12" spans="1:8" x14ac:dyDescent="0.35">
      <c r="B12" s="7" t="s">
        <v>73</v>
      </c>
      <c r="C12" s="86" t="s">
        <v>762</v>
      </c>
      <c r="D12" s="86" t="s">
        <v>763</v>
      </c>
      <c r="E12" s="86">
        <v>60940989257</v>
      </c>
    </row>
    <row r="13" spans="1:8" x14ac:dyDescent="0.35">
      <c r="B13" s="7" t="s">
        <v>74</v>
      </c>
      <c r="C13" s="86" t="s">
        <v>764</v>
      </c>
      <c r="D13" s="86" t="s">
        <v>765</v>
      </c>
      <c r="E13" s="86">
        <v>61643426121</v>
      </c>
    </row>
    <row r="14" spans="1:8" x14ac:dyDescent="0.35">
      <c r="B14" s="18" t="s">
        <v>71</v>
      </c>
      <c r="C14" s="183" t="s">
        <v>766</v>
      </c>
      <c r="D14" s="183" t="s">
        <v>767</v>
      </c>
      <c r="E14" s="183">
        <v>74212714904</v>
      </c>
    </row>
    <row r="15" spans="1:8" x14ac:dyDescent="0.35">
      <c r="B15" s="30">
        <v>2025</v>
      </c>
      <c r="C15" s="88" t="s">
        <v>1101</v>
      </c>
      <c r="D15" s="88" t="s">
        <v>1102</v>
      </c>
      <c r="E15" s="88" t="s">
        <v>1103</v>
      </c>
    </row>
    <row r="16" spans="1:8" x14ac:dyDescent="0.35">
      <c r="B16" s="7" t="s">
        <v>72</v>
      </c>
      <c r="C16" s="86" t="s">
        <v>1104</v>
      </c>
      <c r="D16" s="86" t="s">
        <v>1105</v>
      </c>
      <c r="E16" s="86" t="s">
        <v>1106</v>
      </c>
      <c r="G16" s="86"/>
    </row>
    <row r="17" spans="2:7" x14ac:dyDescent="0.35">
      <c r="B17" s="7" t="s">
        <v>73</v>
      </c>
      <c r="C17" s="86" t="s">
        <v>1107</v>
      </c>
      <c r="D17" s="86" t="s">
        <v>1108</v>
      </c>
      <c r="E17" s="86" t="s">
        <v>1109</v>
      </c>
      <c r="G17" s="86"/>
    </row>
    <row r="18" spans="2:7" x14ac:dyDescent="0.35">
      <c r="B18" s="7" t="s">
        <v>74</v>
      </c>
      <c r="C18" s="86" t="s">
        <v>1110</v>
      </c>
      <c r="D18" s="86" t="s">
        <v>1111</v>
      </c>
      <c r="E18" s="86" t="s">
        <v>1112</v>
      </c>
    </row>
    <row r="19" spans="2:7" x14ac:dyDescent="0.35">
      <c r="B19" s="18" t="s">
        <v>71</v>
      </c>
      <c r="C19" s="183" t="s">
        <v>1113</v>
      </c>
      <c r="D19" s="183" t="s">
        <v>1114</v>
      </c>
      <c r="E19" s="183" t="s">
        <v>1115</v>
      </c>
    </row>
  </sheetData>
  <hyperlinks>
    <hyperlink ref="F1" location="'Cot°. par province TTC'!A1" display="Variable suivante" xr:uid="{BBE3394A-153C-48F1-A12F-986B0D4DB0B5}"/>
    <hyperlink ref="F2" location="'Cot°. Trimestrielles H EPST'!A1" display="Variable précédente" xr:uid="{F4ADE19F-6791-4020-9BEA-C093B7113FBB}"/>
  </hyperlinks>
  <pageMargins left="0.7" right="0.7" top="0.75" bottom="0.75" header="0.3" footer="0.3"/>
  <pageSetup paperSize="9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Feuil11"/>
  <dimension ref="B1:U32"/>
  <sheetViews>
    <sheetView showGridLines="0" workbookViewId="0">
      <selection activeCell="J1" sqref="J1"/>
    </sheetView>
  </sheetViews>
  <sheetFormatPr baseColWidth="10" defaultColWidth="11" defaultRowHeight="15.5" x14ac:dyDescent="0.35"/>
  <cols>
    <col min="1" max="2" width="11" style="12"/>
    <col min="3" max="3" width="12" style="12" bestFit="1" customWidth="1"/>
    <col min="4" max="4" width="17.25" style="12" customWidth="1"/>
    <col min="5" max="5" width="16.83203125" style="12" customWidth="1"/>
    <col min="6" max="6" width="14.83203125" style="12" bestFit="1" customWidth="1"/>
    <col min="7" max="7" width="13.83203125" style="12" bestFit="1" customWidth="1"/>
    <col min="8" max="8" width="11" style="12"/>
    <col min="9" max="9" width="19" style="12" bestFit="1" customWidth="1"/>
    <col min="10" max="10" width="11" style="12"/>
    <col min="11" max="12" width="14" style="12" bestFit="1" customWidth="1"/>
    <col min="13" max="13" width="14.9140625" style="12" bestFit="1" customWidth="1"/>
    <col min="14" max="14" width="11.1640625" style="12" bestFit="1" customWidth="1"/>
    <col min="15" max="15" width="11" style="12"/>
    <col min="16" max="18" width="12.33203125" style="12" bestFit="1" customWidth="1"/>
    <col min="19" max="16384" width="11" style="12"/>
  </cols>
  <sheetData>
    <row r="1" spans="2:21" x14ac:dyDescent="0.35">
      <c r="J1" s="80" t="s">
        <v>253</v>
      </c>
    </row>
    <row r="2" spans="2:21" ht="18" x14ac:dyDescent="0.4">
      <c r="B2" s="11" t="s">
        <v>1141</v>
      </c>
      <c r="J2" s="81" t="s">
        <v>254</v>
      </c>
    </row>
    <row r="3" spans="2:21" x14ac:dyDescent="0.35">
      <c r="B3" s="553"/>
      <c r="C3" s="553"/>
      <c r="D3" s="553"/>
      <c r="E3" s="553"/>
      <c r="F3" s="553"/>
      <c r="G3" s="554"/>
    </row>
    <row r="4" spans="2:21" x14ac:dyDescent="0.35">
      <c r="B4" s="76" t="s">
        <v>6</v>
      </c>
      <c r="C4" s="76" t="s">
        <v>16</v>
      </c>
      <c r="D4" s="30" t="s">
        <v>75</v>
      </c>
      <c r="E4" s="30" t="s">
        <v>76</v>
      </c>
      <c r="F4" s="30" t="s">
        <v>14</v>
      </c>
      <c r="G4" s="30" t="s">
        <v>7</v>
      </c>
    </row>
    <row r="5" spans="2:21" x14ac:dyDescent="0.35">
      <c r="B5" s="31">
        <v>1</v>
      </c>
      <c r="C5" s="32" t="s">
        <v>341</v>
      </c>
      <c r="D5" s="498">
        <v>1568.2314503400326</v>
      </c>
      <c r="E5" s="498">
        <v>3136.462900780065</v>
      </c>
      <c r="F5" s="498">
        <v>4704.6943511200971</v>
      </c>
      <c r="G5" s="235">
        <f>+F5/$F$31</f>
        <v>9.8687961063229322E-3</v>
      </c>
      <c r="K5" s="223"/>
      <c r="L5" s="223"/>
      <c r="M5" s="223"/>
      <c r="N5" s="497"/>
      <c r="P5" s="66"/>
      <c r="Q5" s="66"/>
      <c r="R5" s="496"/>
      <c r="S5" s="496"/>
      <c r="T5" s="496"/>
      <c r="U5" s="496"/>
    </row>
    <row r="6" spans="2:21" x14ac:dyDescent="0.35">
      <c r="B6" s="7">
        <v>2</v>
      </c>
      <c r="C6" s="7" t="s">
        <v>8</v>
      </c>
      <c r="D6" s="498">
        <v>5419.6037867395626</v>
      </c>
      <c r="E6" s="498">
        <v>10839.207573679127</v>
      </c>
      <c r="F6" s="498">
        <v>16258.811360418689</v>
      </c>
      <c r="G6" s="235">
        <f t="shared" ref="G6:G30" si="0">+F6/$F$31</f>
        <v>3.4105274917367971E-2</v>
      </c>
      <c r="K6" s="223"/>
      <c r="L6" s="223"/>
      <c r="M6" s="223"/>
      <c r="N6" s="497"/>
      <c r="P6" s="66"/>
      <c r="Q6" s="66"/>
      <c r="R6" s="496"/>
      <c r="S6" s="496"/>
      <c r="T6" s="496"/>
      <c r="U6" s="496"/>
    </row>
    <row r="7" spans="2:21" x14ac:dyDescent="0.35">
      <c r="B7" s="7">
        <v>3</v>
      </c>
      <c r="C7" s="7" t="s">
        <v>342</v>
      </c>
      <c r="D7" s="498">
        <v>4279.2638838201947</v>
      </c>
      <c r="E7" s="498">
        <v>8558.5277678403872</v>
      </c>
      <c r="F7" s="498">
        <v>12837.791651660582</v>
      </c>
      <c r="G7" s="235">
        <f t="shared" si="0"/>
        <v>2.6929177287687078E-2</v>
      </c>
      <c r="I7" s="532"/>
      <c r="K7" s="223"/>
      <c r="L7" s="223"/>
      <c r="M7" s="223"/>
      <c r="N7" s="497"/>
      <c r="P7" s="66"/>
      <c r="Q7" s="66"/>
      <c r="R7" s="496"/>
      <c r="S7" s="496"/>
      <c r="T7" s="496"/>
      <c r="U7" s="496"/>
    </row>
    <row r="8" spans="2:21" x14ac:dyDescent="0.35">
      <c r="B8" s="7">
        <v>4</v>
      </c>
      <c r="C8" s="7" t="s">
        <v>343</v>
      </c>
      <c r="D8" s="498">
        <v>4293.1137411991576</v>
      </c>
      <c r="E8" s="498">
        <v>8586.2274824383148</v>
      </c>
      <c r="F8" s="498">
        <v>12879.341223637472</v>
      </c>
      <c r="G8" s="235">
        <f t="shared" si="0"/>
        <v>2.7016333694361464E-2</v>
      </c>
      <c r="K8" s="223"/>
      <c r="L8" s="223"/>
      <c r="M8" s="223"/>
      <c r="N8" s="497"/>
      <c r="P8" s="66"/>
      <c r="Q8" s="66"/>
      <c r="R8" s="496"/>
      <c r="S8" s="496"/>
      <c r="T8" s="496"/>
      <c r="U8" s="496"/>
    </row>
    <row r="9" spans="2:21" x14ac:dyDescent="0.35">
      <c r="B9" s="7">
        <v>5</v>
      </c>
      <c r="C9" s="7" t="s">
        <v>344</v>
      </c>
      <c r="D9" s="498">
        <v>2021.0990850400444</v>
      </c>
      <c r="E9" s="498">
        <v>4042.1981700800889</v>
      </c>
      <c r="F9" s="498">
        <v>6063.2972551201337</v>
      </c>
      <c r="G9" s="235">
        <f t="shared" si="0"/>
        <v>1.2718667755443445E-2</v>
      </c>
      <c r="I9" s="150"/>
      <c r="K9" s="223"/>
      <c r="L9" s="223"/>
      <c r="M9" s="223"/>
      <c r="N9" s="497"/>
      <c r="P9" s="66"/>
      <c r="Q9" s="66"/>
      <c r="R9" s="496"/>
      <c r="S9" s="496"/>
      <c r="T9" s="496"/>
      <c r="U9" s="496"/>
    </row>
    <row r="10" spans="2:21" x14ac:dyDescent="0.35">
      <c r="B10" s="7">
        <v>6</v>
      </c>
      <c r="C10" s="7" t="s">
        <v>345</v>
      </c>
      <c r="D10" s="498">
        <v>5349.3728563982677</v>
      </c>
      <c r="E10" s="498">
        <v>10698.745712896536</v>
      </c>
      <c r="F10" s="498">
        <v>16048.118569294802</v>
      </c>
      <c r="G10" s="235">
        <f t="shared" si="0"/>
        <v>3.366331545273693E-2</v>
      </c>
      <c r="K10" s="223"/>
      <c r="L10" s="223"/>
      <c r="M10" s="223"/>
      <c r="N10" s="497"/>
      <c r="P10" s="66"/>
      <c r="Q10" s="66"/>
      <c r="R10" s="496"/>
      <c r="S10" s="496"/>
      <c r="T10" s="496"/>
      <c r="U10" s="496"/>
    </row>
    <row r="11" spans="2:21" x14ac:dyDescent="0.35">
      <c r="B11" s="7">
        <v>7</v>
      </c>
      <c r="C11" s="7" t="s">
        <v>346</v>
      </c>
      <c r="D11" s="498">
        <v>5944.5848286580149</v>
      </c>
      <c r="E11" s="498">
        <v>11889.169656316029</v>
      </c>
      <c r="F11" s="498">
        <v>17833.754484974041</v>
      </c>
      <c r="G11" s="235">
        <f t="shared" si="0"/>
        <v>3.7408952354264904E-2</v>
      </c>
      <c r="K11" s="223"/>
      <c r="L11" s="223"/>
      <c r="M11" s="223"/>
      <c r="N11" s="497"/>
      <c r="P11" s="66"/>
      <c r="Q11" s="66"/>
      <c r="R11" s="496"/>
      <c r="S11" s="496"/>
      <c r="T11" s="496"/>
      <c r="U11" s="496"/>
    </row>
    <row r="12" spans="2:21" x14ac:dyDescent="0.35">
      <c r="B12" s="7">
        <v>8</v>
      </c>
      <c r="C12" s="7" t="s">
        <v>347</v>
      </c>
      <c r="D12" s="498">
        <v>5828.5680012993935</v>
      </c>
      <c r="E12" s="498">
        <v>11657.136002598787</v>
      </c>
      <c r="F12" s="498">
        <v>17485.70400389818</v>
      </c>
      <c r="G12" s="235">
        <f t="shared" si="0"/>
        <v>3.6678864706461069E-2</v>
      </c>
      <c r="K12" s="223"/>
      <c r="L12" s="223"/>
      <c r="M12" s="223"/>
      <c r="N12" s="497"/>
      <c r="P12" s="66"/>
      <c r="Q12" s="66"/>
      <c r="R12" s="496"/>
      <c r="S12" s="496"/>
      <c r="T12" s="496"/>
      <c r="U12" s="496"/>
    </row>
    <row r="13" spans="2:21" x14ac:dyDescent="0.35">
      <c r="B13" s="7">
        <v>9</v>
      </c>
      <c r="C13" s="7" t="s">
        <v>348</v>
      </c>
      <c r="D13" s="498">
        <v>3528.400802780116</v>
      </c>
      <c r="E13" s="498">
        <v>7056.8016057602326</v>
      </c>
      <c r="F13" s="498">
        <v>10585.202408540348</v>
      </c>
      <c r="G13" s="235">
        <f t="shared" si="0"/>
        <v>2.2204036334299262E-2</v>
      </c>
      <c r="K13" s="223"/>
      <c r="L13" s="223"/>
      <c r="M13" s="223"/>
      <c r="N13" s="497"/>
      <c r="P13" s="66"/>
      <c r="Q13" s="66"/>
      <c r="R13" s="496"/>
      <c r="S13" s="496"/>
      <c r="T13" s="496"/>
      <c r="U13" s="496"/>
    </row>
    <row r="14" spans="2:21" x14ac:dyDescent="0.35">
      <c r="B14" s="7">
        <v>10</v>
      </c>
      <c r="C14" s="7" t="s">
        <v>10</v>
      </c>
      <c r="D14" s="498">
        <v>31361.647856623604</v>
      </c>
      <c r="E14" s="498">
        <v>62723.295715247208</v>
      </c>
      <c r="F14" s="498">
        <v>94084.943571870812</v>
      </c>
      <c r="G14" s="235">
        <f t="shared" si="0"/>
        <v>0.19735716190885649</v>
      </c>
      <c r="K14" s="223"/>
      <c r="L14" s="223"/>
      <c r="M14" s="223"/>
      <c r="N14" s="497"/>
      <c r="P14" s="66"/>
      <c r="Q14" s="66"/>
      <c r="R14" s="496"/>
      <c r="S14" s="496"/>
      <c r="T14" s="496"/>
      <c r="U14" s="496"/>
    </row>
    <row r="15" spans="2:21" x14ac:dyDescent="0.35">
      <c r="B15" s="7">
        <v>11</v>
      </c>
      <c r="C15" s="7" t="s">
        <v>349</v>
      </c>
      <c r="D15" s="498">
        <v>9261.0401653569279</v>
      </c>
      <c r="E15" s="498">
        <v>18522.080330913854</v>
      </c>
      <c r="F15" s="498">
        <v>27783.120496270782</v>
      </c>
      <c r="G15" s="235">
        <f t="shared" si="0"/>
        <v>5.8279227280688184E-2</v>
      </c>
      <c r="K15" s="223"/>
      <c r="L15" s="223"/>
      <c r="M15" s="223"/>
      <c r="N15" s="497"/>
      <c r="P15" s="66"/>
      <c r="Q15" s="66"/>
      <c r="R15" s="496"/>
      <c r="S15" s="496"/>
      <c r="T15" s="496"/>
      <c r="U15" s="496"/>
    </row>
    <row r="16" spans="2:21" x14ac:dyDescent="0.35">
      <c r="B16" s="7">
        <v>12</v>
      </c>
      <c r="C16" s="7" t="s">
        <v>350</v>
      </c>
      <c r="D16" s="498">
        <v>6428.1980495175403</v>
      </c>
      <c r="E16" s="498">
        <v>12856.39610013508</v>
      </c>
      <c r="F16" s="498">
        <v>19284.594149652621</v>
      </c>
      <c r="G16" s="235">
        <f t="shared" si="0"/>
        <v>4.0452304326804842E-2</v>
      </c>
      <c r="K16" s="223"/>
      <c r="L16" s="223"/>
      <c r="M16" s="223"/>
      <c r="N16" s="497"/>
      <c r="P16" s="66"/>
      <c r="Q16" s="66"/>
      <c r="R16" s="496"/>
      <c r="S16" s="496"/>
      <c r="T16" s="496"/>
      <c r="U16" s="496"/>
    </row>
    <row r="17" spans="2:21" x14ac:dyDescent="0.35">
      <c r="B17" s="7">
        <v>13</v>
      </c>
      <c r="C17" s="12" t="s">
        <v>351</v>
      </c>
      <c r="D17" s="498">
        <v>14797.893493393167</v>
      </c>
      <c r="E17" s="498">
        <v>29595.786988186333</v>
      </c>
      <c r="F17" s="498">
        <v>44393.680481579504</v>
      </c>
      <c r="G17" s="235">
        <f t="shared" si="0"/>
        <v>9.3122347252516016E-2</v>
      </c>
      <c r="K17" s="223"/>
      <c r="L17" s="223"/>
      <c r="M17" s="223"/>
      <c r="N17" s="497"/>
      <c r="P17" s="66"/>
      <c r="Q17" s="66"/>
      <c r="R17" s="496"/>
      <c r="S17" s="496"/>
      <c r="T17" s="496"/>
      <c r="U17" s="496"/>
    </row>
    <row r="18" spans="2:21" x14ac:dyDescent="0.35">
      <c r="B18" s="7">
        <v>14</v>
      </c>
      <c r="C18" s="12" t="s">
        <v>352</v>
      </c>
      <c r="D18" s="498">
        <v>3980.8471321401039</v>
      </c>
      <c r="E18" s="498">
        <v>7961.6942640802081</v>
      </c>
      <c r="F18" s="498">
        <v>11942.541396220313</v>
      </c>
      <c r="G18" s="235">
        <f t="shared" si="0"/>
        <v>2.5051256730962687E-2</v>
      </c>
      <c r="K18" s="223"/>
      <c r="L18" s="223"/>
      <c r="M18" s="223"/>
      <c r="N18" s="497"/>
      <c r="P18" s="66"/>
      <c r="Q18" s="66"/>
      <c r="R18" s="496"/>
      <c r="S18" s="496"/>
      <c r="T18" s="496"/>
      <c r="U18" s="496"/>
    </row>
    <row r="19" spans="2:21" x14ac:dyDescent="0.35">
      <c r="B19" s="7">
        <v>15</v>
      </c>
      <c r="C19" s="12" t="s">
        <v>353</v>
      </c>
      <c r="D19" s="498">
        <v>2329.7653668600742</v>
      </c>
      <c r="E19" s="498">
        <v>4659.5307338201474</v>
      </c>
      <c r="F19" s="498">
        <v>6989.2961006802216</v>
      </c>
      <c r="G19" s="235">
        <f t="shared" si="0"/>
        <v>1.4661088053022868E-2</v>
      </c>
      <c r="K19" s="223"/>
      <c r="L19" s="223"/>
      <c r="M19" s="223"/>
      <c r="N19" s="497"/>
      <c r="P19" s="66"/>
      <c r="Q19" s="66"/>
      <c r="R19" s="496"/>
      <c r="S19" s="496"/>
      <c r="T19" s="496"/>
      <c r="U19" s="496"/>
    </row>
    <row r="20" spans="2:21" x14ac:dyDescent="0.35">
      <c r="B20" s="7">
        <v>16</v>
      </c>
      <c r="C20" s="12" t="s">
        <v>354</v>
      </c>
      <c r="D20" s="498">
        <v>4984.9681309392181</v>
      </c>
      <c r="E20" s="498">
        <v>9969.9362614784368</v>
      </c>
      <c r="F20" s="498">
        <v>14954.904392417655</v>
      </c>
      <c r="G20" s="235">
        <f t="shared" si="0"/>
        <v>3.1370136128648925E-2</v>
      </c>
      <c r="K20" s="223"/>
      <c r="L20" s="223"/>
      <c r="M20" s="223"/>
      <c r="N20" s="497"/>
      <c r="P20" s="66"/>
      <c r="Q20" s="66"/>
      <c r="R20" s="496"/>
      <c r="S20" s="496"/>
      <c r="T20" s="496"/>
      <c r="U20" s="496"/>
    </row>
    <row r="21" spans="2:21" x14ac:dyDescent="0.35">
      <c r="B21" s="7">
        <v>17</v>
      </c>
      <c r="C21" s="12" t="s">
        <v>11</v>
      </c>
      <c r="D21" s="498">
        <v>4479.9688799797395</v>
      </c>
      <c r="E21" s="498">
        <v>8959.9377601594788</v>
      </c>
      <c r="F21" s="498">
        <v>13439.906640139219</v>
      </c>
      <c r="G21" s="235">
        <f t="shared" si="0"/>
        <v>2.8192203025467884E-2</v>
      </c>
      <c r="K21" s="223"/>
      <c r="L21" s="223"/>
      <c r="M21" s="223"/>
      <c r="N21" s="497"/>
      <c r="P21" s="66"/>
      <c r="Q21" s="66"/>
      <c r="R21" s="496"/>
      <c r="S21" s="496"/>
      <c r="T21" s="496"/>
      <c r="U21" s="496"/>
    </row>
    <row r="22" spans="2:21" x14ac:dyDescent="0.35">
      <c r="B22" s="7">
        <v>18</v>
      </c>
      <c r="C22" s="12" t="s">
        <v>355</v>
      </c>
      <c r="D22" s="498">
        <v>3686.668800740068</v>
      </c>
      <c r="E22" s="498">
        <v>7373.3376017801365</v>
      </c>
      <c r="F22" s="498">
        <v>11060.006402520205</v>
      </c>
      <c r="G22" s="235">
        <f t="shared" si="0"/>
        <v>2.3200008326813376E-2</v>
      </c>
      <c r="K22" s="223"/>
      <c r="L22" s="223"/>
      <c r="M22" s="223"/>
      <c r="N22" s="497"/>
      <c r="P22" s="66"/>
      <c r="Q22" s="66"/>
      <c r="R22" s="496"/>
      <c r="S22" s="496"/>
      <c r="T22" s="496"/>
      <c r="U22" s="496"/>
    </row>
    <row r="23" spans="2:21" x14ac:dyDescent="0.35">
      <c r="B23" s="7">
        <v>19</v>
      </c>
      <c r="C23" s="12" t="s">
        <v>356</v>
      </c>
      <c r="D23" s="498">
        <v>9613.1230838757656</v>
      </c>
      <c r="E23" s="498">
        <v>19226.246168851532</v>
      </c>
      <c r="F23" s="498">
        <v>28839.369252727298</v>
      </c>
      <c r="G23" s="235">
        <f t="shared" si="0"/>
        <v>6.0494866137768194E-2</v>
      </c>
      <c r="K23" s="223"/>
      <c r="L23" s="223"/>
      <c r="M23" s="223"/>
      <c r="N23" s="497"/>
      <c r="P23" s="66"/>
      <c r="Q23" s="66"/>
      <c r="R23" s="496"/>
      <c r="S23" s="496"/>
      <c r="T23" s="496"/>
      <c r="U23" s="496"/>
    </row>
    <row r="24" spans="2:21" x14ac:dyDescent="0.35">
      <c r="B24" s="7">
        <v>20</v>
      </c>
      <c r="C24" s="12" t="s">
        <v>357</v>
      </c>
      <c r="D24" s="498">
        <v>2393.7998662000723</v>
      </c>
      <c r="E24" s="498">
        <v>4787.5997324001446</v>
      </c>
      <c r="F24" s="498">
        <v>7181.3995986002174</v>
      </c>
      <c r="G24" s="235">
        <f t="shared" si="0"/>
        <v>1.5064053710469353E-2</v>
      </c>
      <c r="K24" s="223"/>
      <c r="L24" s="223"/>
      <c r="M24" s="223"/>
      <c r="N24" s="497"/>
      <c r="P24" s="66"/>
      <c r="Q24" s="66"/>
      <c r="R24" s="496"/>
      <c r="S24" s="496"/>
      <c r="T24" s="496"/>
      <c r="U24" s="496"/>
    </row>
    <row r="25" spans="2:21" x14ac:dyDescent="0.35">
      <c r="B25" s="7">
        <v>21</v>
      </c>
      <c r="C25" s="12" t="s">
        <v>358</v>
      </c>
      <c r="D25" s="498">
        <v>4106.1319921599816</v>
      </c>
      <c r="E25" s="498">
        <v>8212.2639844199639</v>
      </c>
      <c r="F25" s="498">
        <v>12318.395976579945</v>
      </c>
      <c r="G25" s="235">
        <f t="shared" si="0"/>
        <v>2.5839667612174062E-2</v>
      </c>
      <c r="K25" s="223"/>
      <c r="L25" s="223"/>
      <c r="M25" s="223"/>
      <c r="N25" s="497"/>
      <c r="P25" s="66"/>
      <c r="Q25" s="66"/>
      <c r="R25" s="496"/>
      <c r="S25" s="496"/>
      <c r="T25" s="496"/>
      <c r="U25" s="496"/>
    </row>
    <row r="26" spans="2:21" x14ac:dyDescent="0.35">
      <c r="B26" s="7">
        <v>22</v>
      </c>
      <c r="C26" s="12" t="s">
        <v>359</v>
      </c>
      <c r="D26" s="498">
        <v>8296.3250678761633</v>
      </c>
      <c r="E26" s="498">
        <v>16592.650136852328</v>
      </c>
      <c r="F26" s="498">
        <v>24888.975204728489</v>
      </c>
      <c r="G26" s="235">
        <f t="shared" si="0"/>
        <v>5.220832710042346E-2</v>
      </c>
      <c r="K26" s="223"/>
      <c r="L26" s="223"/>
      <c r="M26" s="223"/>
      <c r="N26" s="497"/>
      <c r="P26" s="66"/>
      <c r="Q26" s="66"/>
      <c r="R26" s="496"/>
      <c r="S26" s="496"/>
      <c r="T26" s="496"/>
      <c r="U26" s="496"/>
    </row>
    <row r="27" spans="2:21" x14ac:dyDescent="0.35">
      <c r="B27" s="7">
        <v>23</v>
      </c>
      <c r="C27" s="12" t="s">
        <v>360</v>
      </c>
      <c r="D27" s="498">
        <v>3685.139816440038</v>
      </c>
      <c r="E27" s="498">
        <v>7370.2796327800761</v>
      </c>
      <c r="F27" s="498">
        <v>11055.419449220115</v>
      </c>
      <c r="G27" s="235">
        <f t="shared" si="0"/>
        <v>2.3190386510072606E-2</v>
      </c>
      <c r="K27" s="223"/>
      <c r="L27" s="223"/>
      <c r="M27" s="223"/>
      <c r="N27" s="497"/>
      <c r="P27" s="66"/>
      <c r="Q27" s="66"/>
      <c r="R27" s="496"/>
      <c r="S27" s="496"/>
      <c r="T27" s="496"/>
      <c r="U27" s="496"/>
    </row>
    <row r="28" spans="2:21" x14ac:dyDescent="0.35">
      <c r="B28" s="7">
        <v>24</v>
      </c>
      <c r="C28" s="12" t="s">
        <v>361</v>
      </c>
      <c r="D28" s="498">
        <v>2955.1244194400915</v>
      </c>
      <c r="E28" s="498">
        <v>5910.2488385801844</v>
      </c>
      <c r="F28" s="498">
        <v>8865.3732580202759</v>
      </c>
      <c r="G28" s="235">
        <f t="shared" si="0"/>
        <v>1.8596438909792332E-2</v>
      </c>
      <c r="K28" s="223"/>
      <c r="L28" s="223"/>
      <c r="M28" s="223"/>
      <c r="N28" s="497"/>
      <c r="P28" s="66"/>
      <c r="Q28" s="66"/>
      <c r="R28" s="496"/>
      <c r="S28" s="496"/>
      <c r="T28" s="496"/>
      <c r="U28" s="496"/>
    </row>
    <row r="29" spans="2:21" x14ac:dyDescent="0.35">
      <c r="B29" s="7">
        <v>25</v>
      </c>
      <c r="C29" s="12" t="s">
        <v>362</v>
      </c>
      <c r="D29" s="498">
        <v>5020.9685552998753</v>
      </c>
      <c r="E29" s="498">
        <v>10041.93711009975</v>
      </c>
      <c r="F29" s="498">
        <v>15062.905665399625</v>
      </c>
      <c r="G29" s="235">
        <f t="shared" si="0"/>
        <v>3.159668486119914E-2</v>
      </c>
      <c r="K29" s="223"/>
      <c r="L29" s="223"/>
      <c r="M29" s="223"/>
      <c r="N29" s="497"/>
      <c r="P29" s="66"/>
      <c r="Q29" s="66"/>
      <c r="R29" s="496"/>
      <c r="S29" s="496"/>
      <c r="T29" s="496"/>
      <c r="U29" s="496"/>
    </row>
    <row r="30" spans="2:21" x14ac:dyDescent="0.35">
      <c r="B30" s="7">
        <v>26</v>
      </c>
      <c r="C30" s="12" t="s">
        <v>363</v>
      </c>
      <c r="D30" s="498">
        <v>3294.2318179201152</v>
      </c>
      <c r="E30" s="498">
        <v>6588.4636353402311</v>
      </c>
      <c r="F30" s="498">
        <v>9882.6954532603449</v>
      </c>
      <c r="G30" s="498">
        <f t="shared" si="0"/>
        <v>2.07304235153748E-2</v>
      </c>
      <c r="K30" s="223"/>
      <c r="L30" s="223"/>
      <c r="M30" s="223"/>
      <c r="N30" s="497"/>
      <c r="P30" s="66"/>
      <c r="Q30" s="66"/>
      <c r="R30" s="496"/>
      <c r="S30" s="496"/>
      <c r="T30" s="496"/>
      <c r="U30" s="496"/>
    </row>
    <row r="31" spans="2:21" x14ac:dyDescent="0.35">
      <c r="B31" s="76" t="s">
        <v>14</v>
      </c>
      <c r="C31" s="76"/>
      <c r="D31" s="98">
        <v>158908.08093103734</v>
      </c>
      <c r="E31" s="98">
        <v>317816.16186751466</v>
      </c>
      <c r="F31" s="98">
        <v>476724.24279855186</v>
      </c>
      <c r="G31" s="518">
        <f>+F31/$F$31</f>
        <v>1</v>
      </c>
      <c r="K31" s="223"/>
      <c r="L31" s="223"/>
      <c r="M31" s="223"/>
      <c r="N31" s="497"/>
    </row>
    <row r="32" spans="2:21" x14ac:dyDescent="0.35">
      <c r="F32" s="66"/>
    </row>
  </sheetData>
  <mergeCells count="1">
    <mergeCell ref="B3:G3"/>
  </mergeCells>
  <hyperlinks>
    <hyperlink ref="J1" location="'Cot°. par Adm. Pub. TTC'!A1" display="Variable suivante" xr:uid="{00000000-0004-0000-0A00-000000000000}"/>
    <hyperlink ref="J2" location="'Cot°. Trimestrielles EPST'!A1" display="Variable précédente" xr:uid="{00000000-0004-0000-0A00-000001000000}"/>
  </hyperlinks>
  <pageMargins left="0.7" right="0.7" top="0.75" bottom="0.75" header="0.3" footer="0.3"/>
  <pageSetup paperSize="9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Feuil12">
    <tabColor theme="0"/>
  </sheetPr>
  <dimension ref="B1:J63"/>
  <sheetViews>
    <sheetView showGridLines="0" workbookViewId="0">
      <selection activeCell="I1" sqref="I1"/>
    </sheetView>
  </sheetViews>
  <sheetFormatPr baseColWidth="10" defaultColWidth="11" defaultRowHeight="15.5" x14ac:dyDescent="0.35"/>
  <cols>
    <col min="1" max="2" width="11" style="12"/>
    <col min="3" max="3" width="37.83203125" style="12" bestFit="1" customWidth="1"/>
    <col min="4" max="5" width="14.83203125" style="12" bestFit="1" customWidth="1"/>
    <col min="6" max="6" width="14.83203125" style="135" bestFit="1" customWidth="1"/>
    <col min="7" max="7" width="11" style="12"/>
    <col min="8" max="8" width="16" style="12" customWidth="1"/>
    <col min="9" max="9" width="19" style="12" bestFit="1" customWidth="1"/>
    <col min="10" max="10" width="13.25" style="12" bestFit="1" customWidth="1"/>
    <col min="11" max="16384" width="11" style="12"/>
  </cols>
  <sheetData>
    <row r="1" spans="2:9" x14ac:dyDescent="0.35">
      <c r="I1" s="80" t="s">
        <v>253</v>
      </c>
    </row>
    <row r="2" spans="2:9" ht="18" x14ac:dyDescent="0.4">
      <c r="B2" s="11" t="s">
        <v>1142</v>
      </c>
      <c r="I2" s="81" t="s">
        <v>254</v>
      </c>
    </row>
    <row r="3" spans="2:9" x14ac:dyDescent="0.35">
      <c r="B3" s="555"/>
      <c r="C3" s="555"/>
      <c r="D3" s="555"/>
      <c r="E3" s="555"/>
      <c r="F3" s="555"/>
      <c r="G3" s="555"/>
    </row>
    <row r="4" spans="2:9" x14ac:dyDescent="0.35">
      <c r="B4" s="77" t="s">
        <v>6</v>
      </c>
      <c r="C4" s="36" t="s">
        <v>260</v>
      </c>
      <c r="D4" s="46" t="s">
        <v>75</v>
      </c>
      <c r="E4" s="46" t="s">
        <v>76</v>
      </c>
      <c r="F4" s="46" t="s">
        <v>14</v>
      </c>
      <c r="G4" s="46" t="s">
        <v>7</v>
      </c>
    </row>
    <row r="5" spans="2:9" x14ac:dyDescent="0.35">
      <c r="B5" s="44">
        <v>1</v>
      </c>
      <c r="C5" s="45" t="s">
        <v>18</v>
      </c>
      <c r="D5" s="445">
        <v>289.30621824000161</v>
      </c>
      <c r="E5" s="445">
        <v>578.61243646000321</v>
      </c>
      <c r="F5" s="519">
        <v>867.91865470000482</v>
      </c>
      <c r="G5" s="314">
        <f>F5/$F$63</f>
        <v>1.8205884592708448E-3</v>
      </c>
    </row>
    <row r="6" spans="2:9" x14ac:dyDescent="0.35">
      <c r="B6" s="7">
        <v>2</v>
      </c>
      <c r="C6" s="7" t="s">
        <v>19</v>
      </c>
      <c r="D6" s="445">
        <v>97.614431399999404</v>
      </c>
      <c r="E6" s="445">
        <v>195.22886279999881</v>
      </c>
      <c r="F6" s="519">
        <v>292.84329419999824</v>
      </c>
      <c r="G6" s="314">
        <f t="shared" ref="G6:G63" si="0">F6/$F$63</f>
        <v>6.142823626479779E-4</v>
      </c>
    </row>
    <row r="7" spans="2:9" x14ac:dyDescent="0.35">
      <c r="B7" s="7">
        <v>3</v>
      </c>
      <c r="C7" s="7" t="s">
        <v>264</v>
      </c>
      <c r="D7" s="445">
        <v>77.958896879999557</v>
      </c>
      <c r="E7" s="445">
        <v>155.91779375999911</v>
      </c>
      <c r="F7" s="519">
        <v>233.87669063999869</v>
      </c>
      <c r="G7" s="314">
        <f t="shared" si="0"/>
        <v>4.9059114188392938E-4</v>
      </c>
    </row>
    <row r="8" spans="2:9" x14ac:dyDescent="0.35">
      <c r="B8" s="7">
        <v>4</v>
      </c>
      <c r="C8" s="7" t="s">
        <v>256</v>
      </c>
      <c r="D8" s="445">
        <v>272.96984448000234</v>
      </c>
      <c r="E8" s="445">
        <v>545.93968894000466</v>
      </c>
      <c r="F8" s="519">
        <v>818.90953342000694</v>
      </c>
      <c r="G8" s="314">
        <f t="shared" si="0"/>
        <v>1.7177845385137663E-3</v>
      </c>
    </row>
    <row r="9" spans="2:9" x14ac:dyDescent="0.35">
      <c r="B9" s="7">
        <v>5</v>
      </c>
      <c r="C9" s="7" t="s">
        <v>20</v>
      </c>
      <c r="D9" s="445">
        <v>221.15714184000126</v>
      </c>
      <c r="E9" s="445">
        <v>442.31428372000255</v>
      </c>
      <c r="F9" s="519">
        <v>663.47142556000381</v>
      </c>
      <c r="G9" s="314">
        <f t="shared" si="0"/>
        <v>1.3917299897742497E-3</v>
      </c>
    </row>
    <row r="10" spans="2:9" x14ac:dyDescent="0.35">
      <c r="B10" s="7">
        <v>6</v>
      </c>
      <c r="C10" s="7" t="s">
        <v>21</v>
      </c>
      <c r="D10" s="445">
        <v>1108.7008436000733</v>
      </c>
      <c r="E10" s="445">
        <v>2217.4016873001469</v>
      </c>
      <c r="F10" s="519">
        <v>3326.1025309002207</v>
      </c>
      <c r="G10" s="314">
        <f t="shared" si="0"/>
        <v>6.9769947325323415E-3</v>
      </c>
    </row>
    <row r="11" spans="2:9" x14ac:dyDescent="0.35">
      <c r="B11" s="7">
        <v>7</v>
      </c>
      <c r="C11" s="7" t="s">
        <v>22</v>
      </c>
      <c r="D11" s="445">
        <v>1328.552863760051</v>
      </c>
      <c r="E11" s="445">
        <v>2657.1057276201018</v>
      </c>
      <c r="F11" s="519">
        <v>3985.6585913801532</v>
      </c>
      <c r="G11" s="314">
        <f t="shared" si="0"/>
        <v>8.3605116617392113E-3</v>
      </c>
    </row>
    <row r="12" spans="2:9" x14ac:dyDescent="0.35">
      <c r="B12" s="7">
        <v>8</v>
      </c>
      <c r="C12" s="7" t="s">
        <v>23</v>
      </c>
      <c r="D12" s="445">
        <v>1663.120639580032</v>
      </c>
      <c r="E12" s="445">
        <v>3326.2412791600641</v>
      </c>
      <c r="F12" s="519">
        <v>4989.3619187400964</v>
      </c>
      <c r="G12" s="314">
        <f t="shared" si="0"/>
        <v>1.0465928666464008E-2</v>
      </c>
    </row>
    <row r="13" spans="2:9" x14ac:dyDescent="0.35">
      <c r="B13" s="7">
        <v>9</v>
      </c>
      <c r="C13" s="7" t="s">
        <v>258</v>
      </c>
      <c r="D13" s="445">
        <v>351.54317832000214</v>
      </c>
      <c r="E13" s="445">
        <v>703.08635662000427</v>
      </c>
      <c r="F13" s="519">
        <v>1054.6295349400064</v>
      </c>
      <c r="G13" s="314">
        <f t="shared" si="0"/>
        <v>2.2122422991145588E-3</v>
      </c>
    </row>
    <row r="14" spans="2:9" x14ac:dyDescent="0.35">
      <c r="B14" s="7">
        <v>10</v>
      </c>
      <c r="C14" s="7" t="s">
        <v>24</v>
      </c>
      <c r="D14" s="445">
        <v>146.49934703999864</v>
      </c>
      <c r="E14" s="445">
        <v>292.99869407999728</v>
      </c>
      <c r="F14" s="519">
        <v>439.49804111999589</v>
      </c>
      <c r="G14" s="314">
        <f t="shared" si="0"/>
        <v>9.2191250551214039E-4</v>
      </c>
    </row>
    <row r="15" spans="2:9" x14ac:dyDescent="0.35">
      <c r="B15" s="7">
        <v>11</v>
      </c>
      <c r="C15" s="7" t="s">
        <v>25</v>
      </c>
      <c r="D15" s="445">
        <v>1098.5837363200324</v>
      </c>
      <c r="E15" s="445">
        <v>2197.1674725400649</v>
      </c>
      <c r="F15" s="519">
        <v>3295.751208860097</v>
      </c>
      <c r="G15" s="314">
        <f t="shared" si="0"/>
        <v>6.9133283205585587E-3</v>
      </c>
    </row>
    <row r="16" spans="2:9" x14ac:dyDescent="0.35">
      <c r="B16" s="7">
        <v>12</v>
      </c>
      <c r="C16" s="7" t="s">
        <v>26</v>
      </c>
      <c r="D16" s="445">
        <v>56.284517999999693</v>
      </c>
      <c r="E16" s="445">
        <v>112.56903599999939</v>
      </c>
      <c r="F16" s="519">
        <v>168.85355399999906</v>
      </c>
      <c r="G16" s="314">
        <f t="shared" si="0"/>
        <v>3.5419544222784518E-4</v>
      </c>
    </row>
    <row r="17" spans="2:10" x14ac:dyDescent="0.35">
      <c r="B17" s="7">
        <v>13</v>
      </c>
      <c r="C17" s="7" t="s">
        <v>27</v>
      </c>
      <c r="D17" s="445">
        <v>462.70408012000195</v>
      </c>
      <c r="E17" s="445">
        <v>925.40816014000393</v>
      </c>
      <c r="F17" s="519">
        <v>1388.1122402600058</v>
      </c>
      <c r="G17" s="314">
        <f t="shared" si="0"/>
        <v>2.9117718706754636E-3</v>
      </c>
    </row>
    <row r="18" spans="2:10" x14ac:dyDescent="0.35">
      <c r="B18" s="7">
        <v>14</v>
      </c>
      <c r="C18" s="7" t="s">
        <v>28</v>
      </c>
      <c r="D18" s="445">
        <v>146.79028259999848</v>
      </c>
      <c r="E18" s="445">
        <v>293.58056519999695</v>
      </c>
      <c r="F18" s="519">
        <v>440.37084779999549</v>
      </c>
      <c r="G18" s="314">
        <f t="shared" si="0"/>
        <v>9.2374334733144776E-4</v>
      </c>
    </row>
    <row r="19" spans="2:10" x14ac:dyDescent="0.35">
      <c r="B19" s="7">
        <v>15</v>
      </c>
      <c r="C19" s="7" t="s">
        <v>278</v>
      </c>
      <c r="D19" s="445">
        <v>6.9037401600000026</v>
      </c>
      <c r="E19" s="445">
        <v>13.807480320000005</v>
      </c>
      <c r="F19" s="519">
        <v>20.711220480000005</v>
      </c>
      <c r="G19" s="314">
        <f t="shared" si="0"/>
        <v>4.3444865229144346E-5</v>
      </c>
    </row>
    <row r="20" spans="2:10" x14ac:dyDescent="0.35">
      <c r="B20" s="7">
        <v>16</v>
      </c>
      <c r="C20" s="7" t="s">
        <v>29</v>
      </c>
      <c r="D20" s="445">
        <v>138.14875727999933</v>
      </c>
      <c r="E20" s="445">
        <v>276.29751455999866</v>
      </c>
      <c r="F20" s="519">
        <v>414.44627183999796</v>
      </c>
      <c r="G20" s="314">
        <f t="shared" si="0"/>
        <v>8.6936269362770198E-4</v>
      </c>
    </row>
    <row r="21" spans="2:10" x14ac:dyDescent="0.35">
      <c r="B21" s="7">
        <v>17</v>
      </c>
      <c r="C21" s="7" t="s">
        <v>30</v>
      </c>
      <c r="D21" s="445">
        <v>423.52887256000793</v>
      </c>
      <c r="E21" s="445">
        <v>847.05774502001577</v>
      </c>
      <c r="F21" s="519">
        <v>1270.5866175800238</v>
      </c>
      <c r="G21" s="314">
        <f t="shared" si="0"/>
        <v>2.6652443981282211E-3</v>
      </c>
    </row>
    <row r="22" spans="2:10" x14ac:dyDescent="0.35">
      <c r="B22" s="7">
        <v>18</v>
      </c>
      <c r="C22" s="7" t="s">
        <v>259</v>
      </c>
      <c r="D22" s="445">
        <v>249.32183748000131</v>
      </c>
      <c r="E22" s="445">
        <v>498.64367498000263</v>
      </c>
      <c r="F22" s="519">
        <v>747.96551246000399</v>
      </c>
      <c r="G22" s="314">
        <f t="shared" si="0"/>
        <v>1.5689689034140758E-3</v>
      </c>
    </row>
    <row r="23" spans="2:10" x14ac:dyDescent="0.35">
      <c r="B23" s="7">
        <v>19</v>
      </c>
      <c r="C23" s="7" t="s">
        <v>261</v>
      </c>
      <c r="D23" s="445">
        <v>1373.3714316000303</v>
      </c>
      <c r="E23" s="445">
        <v>2746.7428632000606</v>
      </c>
      <c r="F23" s="519">
        <v>4120.1142948000906</v>
      </c>
      <c r="G23" s="314">
        <f t="shared" si="0"/>
        <v>8.642552496561564E-3</v>
      </c>
    </row>
    <row r="24" spans="2:10" x14ac:dyDescent="0.35">
      <c r="B24" s="7">
        <v>20</v>
      </c>
      <c r="C24" s="7" t="s">
        <v>31</v>
      </c>
      <c r="D24" s="445">
        <v>959.85720914002081</v>
      </c>
      <c r="E24" s="445">
        <v>1919.7144182800416</v>
      </c>
      <c r="F24" s="519">
        <v>2879.5716274200622</v>
      </c>
      <c r="G24" s="314">
        <f t="shared" si="0"/>
        <v>6.0403297522586379E-3</v>
      </c>
    </row>
    <row r="25" spans="2:10" x14ac:dyDescent="0.35">
      <c r="B25" s="7">
        <v>21</v>
      </c>
      <c r="C25" s="7" t="s">
        <v>32</v>
      </c>
      <c r="D25" s="445">
        <v>143.3583466799987</v>
      </c>
      <c r="E25" s="445">
        <v>286.71669335999741</v>
      </c>
      <c r="F25" s="519">
        <v>430.07504003999611</v>
      </c>
      <c r="G25" s="314">
        <f t="shared" si="0"/>
        <v>9.0214635931278942E-4</v>
      </c>
    </row>
    <row r="26" spans="2:10" x14ac:dyDescent="0.35">
      <c r="B26" s="7">
        <v>22</v>
      </c>
      <c r="C26" s="7" t="s">
        <v>33</v>
      </c>
      <c r="D26" s="445">
        <v>524.79141403999984</v>
      </c>
      <c r="E26" s="445">
        <v>1049.5828281799995</v>
      </c>
      <c r="F26" s="519">
        <v>1574.3742422199994</v>
      </c>
      <c r="G26" s="314">
        <f t="shared" si="0"/>
        <v>3.3024841215675239E-3</v>
      </c>
      <c r="H26" s="165"/>
      <c r="I26" s="165"/>
      <c r="J26" s="165"/>
    </row>
    <row r="27" spans="2:10" x14ac:dyDescent="0.35">
      <c r="B27" s="7">
        <v>23</v>
      </c>
      <c r="C27" s="7" t="s">
        <v>34</v>
      </c>
      <c r="D27" s="445">
        <v>567.18261083999664</v>
      </c>
      <c r="E27" s="445">
        <v>1134.3652216799933</v>
      </c>
      <c r="F27" s="519">
        <v>1701.5478325199899</v>
      </c>
      <c r="G27" s="314">
        <f t="shared" si="0"/>
        <v>3.5692496410898917E-3</v>
      </c>
    </row>
    <row r="28" spans="2:10" x14ac:dyDescent="0.35">
      <c r="B28" s="7">
        <v>24</v>
      </c>
      <c r="C28" s="7" t="s">
        <v>265</v>
      </c>
      <c r="D28" s="445">
        <v>107775.07083996</v>
      </c>
      <c r="E28" s="445">
        <v>215550.14167893998</v>
      </c>
      <c r="F28" s="519">
        <v>323325.21251889999</v>
      </c>
      <c r="G28" s="314">
        <f t="shared" si="0"/>
        <v>0.67822271973940473</v>
      </c>
    </row>
    <row r="29" spans="2:10" x14ac:dyDescent="0.35">
      <c r="B29" s="7">
        <v>25</v>
      </c>
      <c r="C29" s="7" t="s">
        <v>36</v>
      </c>
      <c r="D29" s="445">
        <v>5712.4474132787163</v>
      </c>
      <c r="E29" s="445">
        <v>11424.894826557433</v>
      </c>
      <c r="F29" s="519">
        <v>17137.342239836151</v>
      </c>
      <c r="G29" s="314">
        <f t="shared" si="0"/>
        <v>3.5948124096036087E-2</v>
      </c>
    </row>
    <row r="30" spans="2:10" x14ac:dyDescent="0.35">
      <c r="B30" s="7">
        <v>26</v>
      </c>
      <c r="C30" s="7" t="s">
        <v>282</v>
      </c>
      <c r="D30" s="445">
        <v>350.47808004000444</v>
      </c>
      <c r="E30" s="445">
        <v>700.9561601000089</v>
      </c>
      <c r="F30" s="519">
        <v>1051.4342401400133</v>
      </c>
      <c r="G30" s="314">
        <f t="shared" si="0"/>
        <v>2.2055396930519594E-3</v>
      </c>
    </row>
    <row r="31" spans="2:10" x14ac:dyDescent="0.35">
      <c r="B31" s="7">
        <v>27</v>
      </c>
      <c r="C31" s="7" t="s">
        <v>37</v>
      </c>
      <c r="D31" s="445">
        <v>1141.2784516400766</v>
      </c>
      <c r="E31" s="445">
        <v>2282.5569033801535</v>
      </c>
      <c r="F31" s="519">
        <v>3423.8353550202301</v>
      </c>
      <c r="G31" s="314">
        <f t="shared" si="0"/>
        <v>7.1820038664198232E-3</v>
      </c>
    </row>
    <row r="32" spans="2:10" x14ac:dyDescent="0.35">
      <c r="B32" s="7">
        <v>28</v>
      </c>
      <c r="C32" s="7" t="s">
        <v>38</v>
      </c>
      <c r="D32" s="445">
        <v>3271.7908854400239</v>
      </c>
      <c r="E32" s="445">
        <v>6543.5817706800472</v>
      </c>
      <c r="F32" s="519">
        <v>9815.372656120071</v>
      </c>
      <c r="G32" s="314">
        <f t="shared" si="0"/>
        <v>2.0589203935651643E-2</v>
      </c>
    </row>
    <row r="33" spans="2:7" x14ac:dyDescent="0.35">
      <c r="B33" s="7">
        <v>29</v>
      </c>
      <c r="C33" s="7" t="s">
        <v>39</v>
      </c>
      <c r="D33" s="445">
        <v>1741.7907829999876</v>
      </c>
      <c r="E33" s="445">
        <v>3483.5815660999756</v>
      </c>
      <c r="F33" s="519">
        <v>5225.3723490999628</v>
      </c>
      <c r="G33" s="314">
        <f t="shared" si="0"/>
        <v>1.0960995644750397E-2</v>
      </c>
    </row>
    <row r="34" spans="2:7" x14ac:dyDescent="0.35">
      <c r="B34" s="7">
        <v>30</v>
      </c>
      <c r="C34" s="7" t="s">
        <v>283</v>
      </c>
      <c r="D34" s="445">
        <v>332.29253256000106</v>
      </c>
      <c r="E34" s="445">
        <v>664.58506516000216</v>
      </c>
      <c r="F34" s="519">
        <v>996.87759772000322</v>
      </c>
      <c r="G34" s="314">
        <f t="shared" si="0"/>
        <v>2.0910990216496746E-3</v>
      </c>
    </row>
    <row r="35" spans="2:7" x14ac:dyDescent="0.35">
      <c r="B35" s="7">
        <v>31</v>
      </c>
      <c r="C35" s="7" t="s">
        <v>40</v>
      </c>
      <c r="D35" s="445">
        <v>302.74736748000282</v>
      </c>
      <c r="E35" s="445">
        <v>605.49473500000556</v>
      </c>
      <c r="F35" s="519">
        <v>908.24210248000838</v>
      </c>
      <c r="G35" s="314">
        <f t="shared" si="0"/>
        <v>1.9051728880865382E-3</v>
      </c>
    </row>
    <row r="36" spans="2:7" x14ac:dyDescent="0.35">
      <c r="B36" s="7">
        <v>32</v>
      </c>
      <c r="C36" s="7" t="s">
        <v>41</v>
      </c>
      <c r="D36" s="445">
        <v>192.6264385199986</v>
      </c>
      <c r="E36" s="445">
        <v>385.2528770399972</v>
      </c>
      <c r="F36" s="519">
        <v>577.8793155599958</v>
      </c>
      <c r="G36" s="314">
        <f t="shared" si="0"/>
        <v>1.2121878093788797E-3</v>
      </c>
    </row>
    <row r="37" spans="2:7" x14ac:dyDescent="0.35">
      <c r="B37" s="7">
        <v>33</v>
      </c>
      <c r="C37" s="7" t="s">
        <v>42</v>
      </c>
      <c r="D37" s="445">
        <v>441.51754450000436</v>
      </c>
      <c r="E37" s="445">
        <v>883.03508900000872</v>
      </c>
      <c r="F37" s="519">
        <v>1324.5526335000131</v>
      </c>
      <c r="G37" s="314">
        <f t="shared" si="0"/>
        <v>2.778446142605898E-3</v>
      </c>
    </row>
    <row r="38" spans="2:7" x14ac:dyDescent="0.35">
      <c r="B38" s="7">
        <v>34</v>
      </c>
      <c r="C38" s="7" t="s">
        <v>43</v>
      </c>
      <c r="D38" s="445">
        <v>834.64508892001015</v>
      </c>
      <c r="E38" s="445">
        <v>1669.2901778400203</v>
      </c>
      <c r="F38" s="519">
        <v>2503.9352667600301</v>
      </c>
      <c r="G38" s="314">
        <f t="shared" si="0"/>
        <v>5.2523766193276053E-3</v>
      </c>
    </row>
    <row r="39" spans="2:7" x14ac:dyDescent="0.35">
      <c r="B39" s="7">
        <v>35</v>
      </c>
      <c r="C39" s="7" t="s">
        <v>284</v>
      </c>
      <c r="D39" s="445">
        <v>73.073507279999404</v>
      </c>
      <c r="E39" s="445">
        <v>146.14701455999881</v>
      </c>
      <c r="F39" s="519">
        <v>219.22052183999824</v>
      </c>
      <c r="G39" s="314">
        <f t="shared" si="0"/>
        <v>4.5984764808999876E-4</v>
      </c>
    </row>
    <row r="40" spans="2:7" x14ac:dyDescent="0.35">
      <c r="B40" s="7">
        <v>36</v>
      </c>
      <c r="C40" s="7" t="s">
        <v>44</v>
      </c>
      <c r="D40" s="445">
        <v>3376.9948200200938</v>
      </c>
      <c r="E40" s="445">
        <v>6753.9896400401876</v>
      </c>
      <c r="F40" s="519">
        <v>10130.984460060281</v>
      </c>
      <c r="G40" s="314">
        <f t="shared" si="0"/>
        <v>2.1251246633722017E-2</v>
      </c>
    </row>
    <row r="41" spans="2:7" x14ac:dyDescent="0.35">
      <c r="B41" s="7">
        <v>37</v>
      </c>
      <c r="C41" s="7" t="s">
        <v>45</v>
      </c>
      <c r="D41" s="445">
        <v>518.33486304000417</v>
      </c>
      <c r="E41" s="445">
        <v>1036.6697260800083</v>
      </c>
      <c r="F41" s="519">
        <v>1555.0045891200125</v>
      </c>
      <c r="G41" s="314">
        <f t="shared" si="0"/>
        <v>3.2618533934423116E-3</v>
      </c>
    </row>
    <row r="42" spans="2:7" x14ac:dyDescent="0.35">
      <c r="B42" s="7">
        <v>38</v>
      </c>
      <c r="C42" s="7" t="s">
        <v>46</v>
      </c>
      <c r="D42" s="445">
        <v>2165.2923351200561</v>
      </c>
      <c r="E42" s="445">
        <v>4330.5846703401121</v>
      </c>
      <c r="F42" s="519">
        <v>6495.8770054601682</v>
      </c>
      <c r="G42" s="314">
        <f t="shared" si="0"/>
        <v>1.3626068117030382E-2</v>
      </c>
    </row>
    <row r="43" spans="2:7" x14ac:dyDescent="0.35">
      <c r="B43" s="7">
        <v>39</v>
      </c>
      <c r="C43" s="7" t="s">
        <v>47</v>
      </c>
      <c r="D43" s="445">
        <v>543.03653783999721</v>
      </c>
      <c r="E43" s="445">
        <v>1086.0730756799944</v>
      </c>
      <c r="F43" s="519">
        <v>1629.1096135199914</v>
      </c>
      <c r="G43" s="314">
        <f t="shared" si="0"/>
        <v>3.4172997033769898E-3</v>
      </c>
    </row>
    <row r="44" spans="2:7" x14ac:dyDescent="0.35">
      <c r="B44" s="7">
        <v>40</v>
      </c>
      <c r="C44" s="7" t="s">
        <v>364</v>
      </c>
      <c r="D44" s="445">
        <v>83.735482319999448</v>
      </c>
      <c r="E44" s="445">
        <v>167.4709646399989</v>
      </c>
      <c r="F44" s="519">
        <v>251.20644695999837</v>
      </c>
      <c r="G44" s="314">
        <f t="shared" si="0"/>
        <v>5.2694288312985611E-4</v>
      </c>
    </row>
    <row r="45" spans="2:7" x14ac:dyDescent="0.35">
      <c r="B45" s="7">
        <v>41</v>
      </c>
      <c r="C45" s="7" t="s">
        <v>257</v>
      </c>
      <c r="D45" s="445">
        <v>391.56644448000537</v>
      </c>
      <c r="E45" s="445">
        <v>783.13288900001078</v>
      </c>
      <c r="F45" s="519">
        <v>1174.6993334800161</v>
      </c>
      <c r="G45" s="314">
        <f t="shared" si="0"/>
        <v>2.4641065589102828E-3</v>
      </c>
    </row>
    <row r="46" spans="2:7" x14ac:dyDescent="0.35">
      <c r="B46" s="7">
        <v>42</v>
      </c>
      <c r="C46" s="7" t="s">
        <v>267</v>
      </c>
      <c r="D46" s="445">
        <v>342.64391568000167</v>
      </c>
      <c r="E46" s="445">
        <v>685.28783140000337</v>
      </c>
      <c r="F46" s="519">
        <v>1027.9317470800052</v>
      </c>
      <c r="G46" s="314">
        <f t="shared" si="0"/>
        <v>2.1562397184547622E-3</v>
      </c>
    </row>
    <row r="47" spans="2:7" x14ac:dyDescent="0.35">
      <c r="B47" s="7">
        <v>43</v>
      </c>
      <c r="C47" s="7" t="s">
        <v>48</v>
      </c>
      <c r="D47" s="445">
        <v>26.096167679999954</v>
      </c>
      <c r="E47" s="445">
        <v>52.192335359999909</v>
      </c>
      <c r="F47" s="519">
        <v>78.288503039999867</v>
      </c>
      <c r="G47" s="314">
        <f t="shared" si="0"/>
        <v>1.6422177856919085E-4</v>
      </c>
    </row>
    <row r="48" spans="2:7" x14ac:dyDescent="0.35">
      <c r="B48" s="7">
        <v>44</v>
      </c>
      <c r="C48" s="7" t="s">
        <v>268</v>
      </c>
      <c r="D48" s="445">
        <v>227.65622327999938</v>
      </c>
      <c r="E48" s="445">
        <v>455.31244653999875</v>
      </c>
      <c r="F48" s="519">
        <v>682.96866981999801</v>
      </c>
      <c r="G48" s="314">
        <f t="shared" si="0"/>
        <v>1.4326283593335484E-3</v>
      </c>
    </row>
    <row r="49" spans="2:7" x14ac:dyDescent="0.35">
      <c r="B49" s="7">
        <v>45</v>
      </c>
      <c r="C49" s="7" t="s">
        <v>365</v>
      </c>
      <c r="D49" s="445">
        <v>3573.1315727598567</v>
      </c>
      <c r="E49" s="445">
        <v>7146.2631465197137</v>
      </c>
      <c r="F49" s="519">
        <v>10719.394719279571</v>
      </c>
      <c r="G49" s="314">
        <f t="shared" si="0"/>
        <v>2.2485524663638866E-2</v>
      </c>
    </row>
    <row r="50" spans="2:7" x14ac:dyDescent="0.35">
      <c r="B50" s="7">
        <v>46</v>
      </c>
      <c r="C50" s="7" t="s">
        <v>49</v>
      </c>
      <c r="D50" s="445">
        <v>291.54808103999989</v>
      </c>
      <c r="E50" s="445">
        <v>583.09616205999976</v>
      </c>
      <c r="F50" s="519">
        <v>874.64424309999958</v>
      </c>
      <c r="G50" s="314">
        <f t="shared" si="0"/>
        <v>1.834696381201695E-3</v>
      </c>
    </row>
    <row r="51" spans="2:7" x14ac:dyDescent="0.35">
      <c r="B51" s="7">
        <v>47</v>
      </c>
      <c r="C51" s="7" t="s">
        <v>285</v>
      </c>
      <c r="D51" s="445">
        <v>108.01536167999885</v>
      </c>
      <c r="E51" s="445">
        <v>216.03072335999769</v>
      </c>
      <c r="F51" s="519">
        <v>324.04608503999657</v>
      </c>
      <c r="G51" s="314">
        <f t="shared" si="0"/>
        <v>6.7973485706403398E-4</v>
      </c>
    </row>
    <row r="52" spans="2:7" x14ac:dyDescent="0.35">
      <c r="B52" s="7">
        <v>48</v>
      </c>
      <c r="C52" s="7" t="s">
        <v>50</v>
      </c>
      <c r="D52" s="445">
        <v>122.20524767999926</v>
      </c>
      <c r="E52" s="445">
        <v>244.41049535999852</v>
      </c>
      <c r="F52" s="519">
        <v>366.61574303999782</v>
      </c>
      <c r="G52" s="314">
        <f t="shared" si="0"/>
        <v>7.6903104588336242E-4</v>
      </c>
    </row>
    <row r="53" spans="2:7" x14ac:dyDescent="0.35">
      <c r="B53" s="7">
        <v>49</v>
      </c>
      <c r="C53" s="7" t="s">
        <v>51</v>
      </c>
      <c r="D53" s="445">
        <v>151.08559296000072</v>
      </c>
      <c r="E53" s="445">
        <v>302.17118592000145</v>
      </c>
      <c r="F53" s="519">
        <v>453.25677888000212</v>
      </c>
      <c r="G53" s="314">
        <f t="shared" si="0"/>
        <v>9.507735042294217E-4</v>
      </c>
    </row>
    <row r="54" spans="2:7" x14ac:dyDescent="0.35">
      <c r="B54" s="7">
        <v>50</v>
      </c>
      <c r="C54" s="7" t="s">
        <v>52</v>
      </c>
      <c r="D54" s="445">
        <v>276.24957432000213</v>
      </c>
      <c r="E54" s="445">
        <v>552.49914866000415</v>
      </c>
      <c r="F54" s="519">
        <v>828.74872298000628</v>
      </c>
      <c r="G54" s="314">
        <f t="shared" si="0"/>
        <v>1.7384237019474693E-3</v>
      </c>
    </row>
    <row r="55" spans="2:7" x14ac:dyDescent="0.35">
      <c r="B55" s="7">
        <v>51</v>
      </c>
      <c r="C55" s="7" t="s">
        <v>53</v>
      </c>
      <c r="D55" s="445">
        <v>284.07781080000279</v>
      </c>
      <c r="E55" s="445">
        <v>568.15562162000549</v>
      </c>
      <c r="F55" s="519">
        <v>852.23343242000828</v>
      </c>
      <c r="G55" s="314">
        <f t="shared" si="0"/>
        <v>1.7876863727568383E-3</v>
      </c>
    </row>
    <row r="56" spans="2:7" x14ac:dyDescent="0.35">
      <c r="B56" s="7">
        <v>52</v>
      </c>
      <c r="C56" s="7" t="s">
        <v>286</v>
      </c>
      <c r="D56" s="427">
        <v>33.940963199999921</v>
      </c>
      <c r="E56" s="427">
        <v>67.881926399999841</v>
      </c>
      <c r="F56" s="519">
        <v>101.82288959999975</v>
      </c>
      <c r="G56" s="314">
        <f t="shared" si="0"/>
        <v>2.1358865452597564E-4</v>
      </c>
    </row>
    <row r="57" spans="2:7" x14ac:dyDescent="0.35">
      <c r="B57" s="7">
        <v>53</v>
      </c>
      <c r="C57" s="7" t="s">
        <v>54</v>
      </c>
      <c r="D57" s="427">
        <v>292.38565068000258</v>
      </c>
      <c r="E57" s="427">
        <v>584.77130140000509</v>
      </c>
      <c r="F57" s="519">
        <v>877.15695208000773</v>
      </c>
      <c r="G57" s="314">
        <f t="shared" si="0"/>
        <v>1.8399671619894295E-3</v>
      </c>
    </row>
    <row r="58" spans="2:7" x14ac:dyDescent="0.35">
      <c r="B58" s="7">
        <v>54</v>
      </c>
      <c r="C58" s="7" t="s">
        <v>55</v>
      </c>
      <c r="D58" s="427">
        <v>9826.9387597836903</v>
      </c>
      <c r="E58" s="427">
        <v>19653.877520567381</v>
      </c>
      <c r="F58" s="519">
        <v>29480.816280351068</v>
      </c>
      <c r="G58" s="314">
        <f t="shared" si="0"/>
        <v>6.1840396676855626E-2</v>
      </c>
    </row>
    <row r="59" spans="2:7" x14ac:dyDescent="0.35">
      <c r="B59" s="7">
        <v>55</v>
      </c>
      <c r="C59" s="7" t="s">
        <v>287</v>
      </c>
      <c r="D59" s="427">
        <v>231.23242236000016</v>
      </c>
      <c r="E59" s="427">
        <v>462.46484472000031</v>
      </c>
      <c r="F59" s="519">
        <v>693.69726708000053</v>
      </c>
      <c r="G59" s="314">
        <f t="shared" si="0"/>
        <v>1.4551331876949999E-3</v>
      </c>
    </row>
    <row r="60" spans="2:7" x14ac:dyDescent="0.35">
      <c r="B60" s="7">
        <v>56</v>
      </c>
      <c r="C60" s="7" t="s">
        <v>56</v>
      </c>
      <c r="D60" s="427">
        <v>576.81852310000136</v>
      </c>
      <c r="E60" s="427">
        <v>1153.6370462000027</v>
      </c>
      <c r="F60" s="519">
        <v>1730.4555693000038</v>
      </c>
      <c r="G60" s="314">
        <f t="shared" si="0"/>
        <v>3.6298879182836501E-3</v>
      </c>
    </row>
    <row r="61" spans="2:7" x14ac:dyDescent="0.35">
      <c r="B61" s="7">
        <v>57</v>
      </c>
      <c r="C61" s="7" t="s">
        <v>262</v>
      </c>
      <c r="D61" s="427">
        <v>825.3069102000062</v>
      </c>
      <c r="E61" s="427">
        <v>1650.6138204000124</v>
      </c>
      <c r="F61" s="519">
        <v>2475.9207306000185</v>
      </c>
      <c r="G61" s="314">
        <f t="shared" si="0"/>
        <v>5.1936119632753951E-3</v>
      </c>
    </row>
    <row r="62" spans="2:7" x14ac:dyDescent="0.35">
      <c r="B62" s="7">
        <v>58</v>
      </c>
      <c r="C62" s="7" t="s">
        <v>57</v>
      </c>
      <c r="D62" s="427">
        <v>761.77849896001248</v>
      </c>
      <c r="E62" s="427">
        <v>1523.556997920025</v>
      </c>
      <c r="F62" s="520">
        <v>2285.3354968800377</v>
      </c>
      <c r="G62" s="314">
        <f t="shared" si="0"/>
        <v>4.7938310907949368E-3</v>
      </c>
    </row>
    <row r="63" spans="2:7" x14ac:dyDescent="0.35">
      <c r="B63" s="189" t="s">
        <v>14</v>
      </c>
      <c r="C63" s="93"/>
      <c r="D63" s="521">
        <v>51419.874255562798</v>
      </c>
      <c r="E63" s="521">
        <v>102839.7485134656</v>
      </c>
      <c r="F63" s="521">
        <v>476724.24280202831</v>
      </c>
      <c r="G63" s="315">
        <f t="shared" si="0"/>
        <v>1</v>
      </c>
    </row>
  </sheetData>
  <mergeCells count="1">
    <mergeCell ref="B3:G3"/>
  </mergeCells>
  <hyperlinks>
    <hyperlink ref="I1" location="'Cot°. par grade TTC'!A1" display="Variable suivante" xr:uid="{00000000-0004-0000-0B00-000000000000}"/>
    <hyperlink ref="I2" location="'Cot°. par province TTC'!A1" display="Variable précédente" xr:uid="{00000000-0004-0000-0B00-000001000000}"/>
  </hyperlinks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Feuil13">
    <tabColor theme="0"/>
  </sheetPr>
  <dimension ref="A1:R31"/>
  <sheetViews>
    <sheetView showGridLines="0" workbookViewId="0">
      <selection activeCell="I1" sqref="I1"/>
    </sheetView>
  </sheetViews>
  <sheetFormatPr baseColWidth="10" defaultColWidth="11" defaultRowHeight="15.5" x14ac:dyDescent="0.35"/>
  <cols>
    <col min="1" max="1" width="11" style="12"/>
    <col min="2" max="2" width="15.1640625" style="12" customWidth="1"/>
    <col min="3" max="3" width="17" style="12" bestFit="1" customWidth="1"/>
    <col min="4" max="4" width="15" style="12" bestFit="1" customWidth="1"/>
    <col min="5" max="5" width="16" style="12" bestFit="1" customWidth="1"/>
    <col min="6" max="6" width="16" style="12" customWidth="1"/>
    <col min="7" max="7" width="13.33203125" style="12" bestFit="1" customWidth="1"/>
    <col min="8" max="8" width="12.33203125" style="12" bestFit="1" customWidth="1"/>
    <col min="9" max="9" width="19" style="12" bestFit="1" customWidth="1"/>
    <col min="10" max="14" width="11" style="12"/>
    <col min="15" max="15" width="14.83203125" style="12" customWidth="1"/>
    <col min="16" max="16" width="12.58203125" style="12" customWidth="1"/>
    <col min="17" max="17" width="13.5" style="12" customWidth="1"/>
    <col min="18" max="18" width="14" style="12" customWidth="1"/>
    <col min="19" max="16384" width="11" style="12"/>
  </cols>
  <sheetData>
    <row r="1" spans="1:18" ht="20" customHeight="1" x14ac:dyDescent="0.35">
      <c r="A1" s="12" t="s">
        <v>1116</v>
      </c>
      <c r="I1" s="80" t="s">
        <v>253</v>
      </c>
    </row>
    <row r="2" spans="1:18" ht="18" x14ac:dyDescent="0.4">
      <c r="B2" s="11" t="s">
        <v>644</v>
      </c>
      <c r="I2" s="81" t="s">
        <v>254</v>
      </c>
    </row>
    <row r="3" spans="1:18" x14ac:dyDescent="0.35">
      <c r="B3" s="556"/>
      <c r="C3" s="556"/>
      <c r="D3" s="556"/>
      <c r="E3" s="556"/>
      <c r="F3" s="556"/>
      <c r="G3" s="556"/>
    </row>
    <row r="4" spans="1:18" x14ac:dyDescent="0.35">
      <c r="B4" s="76" t="s">
        <v>101</v>
      </c>
      <c r="C4" s="27" t="s">
        <v>77</v>
      </c>
      <c r="D4" s="27" t="s">
        <v>641</v>
      </c>
      <c r="E4" s="27" t="s">
        <v>642</v>
      </c>
      <c r="F4" s="27" t="s">
        <v>14</v>
      </c>
      <c r="G4" s="27" t="s">
        <v>7</v>
      </c>
    </row>
    <row r="5" spans="1:18" x14ac:dyDescent="0.35">
      <c r="B5" s="31" t="s">
        <v>59</v>
      </c>
      <c r="C5" s="8">
        <v>19949555271</v>
      </c>
      <c r="D5" s="8">
        <v>797982210.88000178</v>
      </c>
      <c r="E5" s="8">
        <v>1595964421.6600037</v>
      </c>
      <c r="F5" s="179">
        <v>2393946632.5400052</v>
      </c>
      <c r="G5" s="316">
        <f>F5/$F$16</f>
        <v>5.0216591010310138E-3</v>
      </c>
      <c r="H5" s="160"/>
      <c r="O5" s="165"/>
      <c r="P5" s="165"/>
      <c r="Q5" s="165"/>
      <c r="R5" s="165"/>
    </row>
    <row r="6" spans="1:18" x14ac:dyDescent="0.35">
      <c r="B6" s="7" t="s">
        <v>60</v>
      </c>
      <c r="C6" s="8">
        <v>97085937168</v>
      </c>
      <c r="D6" s="8">
        <v>3883437487.0997648</v>
      </c>
      <c r="E6" s="8">
        <v>7766874973.4195299</v>
      </c>
      <c r="F6" s="179">
        <v>11650312460.519297</v>
      </c>
      <c r="G6" s="316">
        <f t="shared" ref="G6:G16" si="0">F6/$F$16</f>
        <v>2.4438263076545043E-2</v>
      </c>
      <c r="H6" s="66"/>
      <c r="O6" s="165"/>
      <c r="P6" s="165"/>
      <c r="Q6" s="165"/>
      <c r="R6" s="165"/>
    </row>
    <row r="7" spans="1:18" x14ac:dyDescent="0.35">
      <c r="B7" s="7" t="s">
        <v>61</v>
      </c>
      <c r="C7" s="8">
        <v>147578050533</v>
      </c>
      <c r="D7" s="8">
        <v>5903122021.1398506</v>
      </c>
      <c r="E7" s="8">
        <v>11806244042.279701</v>
      </c>
      <c r="F7" s="179">
        <v>17709366064.419552</v>
      </c>
      <c r="G7" s="316">
        <f t="shared" si="0"/>
        <v>3.7148029142373168E-2</v>
      </c>
      <c r="H7" s="66"/>
      <c r="O7" s="165"/>
      <c r="P7" s="165"/>
      <c r="Q7" s="165"/>
      <c r="R7" s="165"/>
    </row>
    <row r="8" spans="1:18" x14ac:dyDescent="0.35">
      <c r="B8" s="7" t="s">
        <v>62</v>
      </c>
      <c r="C8" s="8">
        <v>357856083648</v>
      </c>
      <c r="D8" s="8">
        <v>14314243345.761486</v>
      </c>
      <c r="E8" s="8">
        <v>28628486691.522972</v>
      </c>
      <c r="F8" s="179">
        <v>42942730037.284454</v>
      </c>
      <c r="G8" s="316">
        <f t="shared" si="0"/>
        <v>9.0078762902933568E-2</v>
      </c>
      <c r="H8" s="66"/>
      <c r="O8" s="165"/>
      <c r="P8" s="165"/>
      <c r="Q8" s="165"/>
      <c r="R8" s="165"/>
    </row>
    <row r="9" spans="1:18" x14ac:dyDescent="0.35">
      <c r="B9" s="7" t="s">
        <v>63</v>
      </c>
      <c r="C9" s="8">
        <v>367265682573</v>
      </c>
      <c r="D9" s="8">
        <v>14690627303.155952</v>
      </c>
      <c r="E9" s="8">
        <v>29381254605.311905</v>
      </c>
      <c r="F9" s="179">
        <v>44071881908.467857</v>
      </c>
      <c r="G9" s="316">
        <f t="shared" si="0"/>
        <v>9.2447326885647829E-2</v>
      </c>
      <c r="H9" s="66"/>
      <c r="O9" s="165"/>
      <c r="P9" s="165"/>
      <c r="Q9" s="165"/>
      <c r="R9" s="165"/>
    </row>
    <row r="10" spans="1:18" x14ac:dyDescent="0.35">
      <c r="B10" s="7" t="s">
        <v>64</v>
      </c>
      <c r="C10" s="8">
        <v>452150982336</v>
      </c>
      <c r="D10" s="8">
        <v>18086039294.159592</v>
      </c>
      <c r="E10" s="8">
        <v>36172078586.319183</v>
      </c>
      <c r="F10" s="179">
        <v>54258117880.478783</v>
      </c>
      <c r="G10" s="316">
        <f t="shared" si="0"/>
        <v>0.11381447178303658</v>
      </c>
      <c r="H10" s="66"/>
      <c r="O10" s="165"/>
      <c r="P10" s="165"/>
      <c r="Q10" s="165"/>
      <c r="R10" s="165"/>
    </row>
    <row r="11" spans="1:18" x14ac:dyDescent="0.35">
      <c r="B11" s="7" t="s">
        <v>65</v>
      </c>
      <c r="C11" s="8">
        <v>2033356294958.7139</v>
      </c>
      <c r="D11" s="8">
        <v>81334236816.799408</v>
      </c>
      <c r="E11" s="8">
        <v>162668473634.59882</v>
      </c>
      <c r="F11" s="179">
        <v>244002710452.39819</v>
      </c>
      <c r="G11" s="316">
        <f t="shared" si="0"/>
        <v>0.51183197443272355</v>
      </c>
      <c r="H11" s="66"/>
      <c r="O11" s="165"/>
      <c r="P11" s="165"/>
      <c r="Q11" s="165"/>
      <c r="R11" s="165"/>
    </row>
    <row r="12" spans="1:18" x14ac:dyDescent="0.35">
      <c r="B12" s="7" t="s">
        <v>66</v>
      </c>
      <c r="C12" s="8">
        <v>366713635212</v>
      </c>
      <c r="D12" s="8">
        <v>14668545408.435135</v>
      </c>
      <c r="E12" s="8">
        <v>29337090816.87027</v>
      </c>
      <c r="F12" s="179">
        <v>44005636225.305397</v>
      </c>
      <c r="G12" s="316">
        <f t="shared" si="0"/>
        <v>9.2308366712837361E-2</v>
      </c>
      <c r="H12" s="66"/>
      <c r="O12" s="165"/>
      <c r="P12" s="165"/>
      <c r="Q12" s="165"/>
      <c r="R12" s="165"/>
    </row>
    <row r="13" spans="1:18" x14ac:dyDescent="0.35">
      <c r="B13" s="7" t="s">
        <v>67</v>
      </c>
      <c r="C13" s="8">
        <v>64427796057</v>
      </c>
      <c r="D13" s="8">
        <v>2577111841.8795934</v>
      </c>
      <c r="E13" s="8">
        <v>5154223684.9591866</v>
      </c>
      <c r="F13" s="179">
        <v>7731335526.8387814</v>
      </c>
      <c r="G13" s="316">
        <f t="shared" si="0"/>
        <v>1.621762610901711E-2</v>
      </c>
      <c r="H13" s="66"/>
      <c r="O13" s="165"/>
      <c r="P13" s="165"/>
      <c r="Q13" s="165"/>
      <c r="R13" s="165"/>
    </row>
    <row r="14" spans="1:18" x14ac:dyDescent="0.35">
      <c r="B14" s="7" t="s">
        <v>68</v>
      </c>
      <c r="C14" s="8">
        <v>37007005587</v>
      </c>
      <c r="D14" s="8">
        <v>1480280223.4599342</v>
      </c>
      <c r="E14" s="8">
        <v>2960560446.9198685</v>
      </c>
      <c r="F14" s="179">
        <v>4440840670.3798027</v>
      </c>
      <c r="G14" s="316">
        <f t="shared" si="0"/>
        <v>9.3153237693441946E-3</v>
      </c>
      <c r="H14" s="66"/>
      <c r="O14" s="165"/>
      <c r="P14" s="165"/>
      <c r="Q14" s="165"/>
      <c r="R14" s="165"/>
    </row>
    <row r="15" spans="1:18" x14ac:dyDescent="0.35">
      <c r="B15" s="42" t="s">
        <v>69</v>
      </c>
      <c r="C15" s="8">
        <v>29311374519</v>
      </c>
      <c r="D15" s="8">
        <v>1172454981.2400038</v>
      </c>
      <c r="E15" s="8">
        <v>2344909961.3800077</v>
      </c>
      <c r="F15" s="179">
        <v>3517364942.6200113</v>
      </c>
      <c r="G15" s="316">
        <f t="shared" si="0"/>
        <v>7.3781960866080602E-3</v>
      </c>
      <c r="H15" s="66"/>
      <c r="O15" s="165"/>
      <c r="P15" s="165"/>
      <c r="Q15" s="165"/>
      <c r="R15" s="165"/>
    </row>
    <row r="16" spans="1:18" x14ac:dyDescent="0.35">
      <c r="B16" s="43" t="s">
        <v>14</v>
      </c>
      <c r="C16" s="24">
        <v>3972702397862.7139</v>
      </c>
      <c r="D16" s="24">
        <v>158908080934.01071</v>
      </c>
      <c r="E16" s="24">
        <v>317816161867.24146</v>
      </c>
      <c r="F16" s="24">
        <v>476724242800.2522</v>
      </c>
      <c r="G16" s="317">
        <f t="shared" si="0"/>
        <v>1</v>
      </c>
      <c r="O16" s="165"/>
      <c r="P16" s="165"/>
      <c r="Q16" s="165"/>
      <c r="R16" s="165"/>
    </row>
    <row r="17" spans="2:7" x14ac:dyDescent="0.35">
      <c r="B17" s="38"/>
      <c r="C17" s="66"/>
      <c r="D17" s="66"/>
      <c r="E17" s="66"/>
      <c r="F17" s="66"/>
      <c r="G17" s="38"/>
    </row>
    <row r="18" spans="2:7" x14ac:dyDescent="0.35">
      <c r="B18" s="363"/>
      <c r="C18" s="367"/>
      <c r="D18" s="364"/>
      <c r="E18" s="364"/>
      <c r="F18" s="364"/>
    </row>
    <row r="19" spans="2:7" x14ac:dyDescent="0.35">
      <c r="B19" s="365"/>
      <c r="C19" s="364"/>
      <c r="D19" s="364"/>
      <c r="E19" s="364"/>
      <c r="F19" s="364"/>
    </row>
    <row r="20" spans="2:7" x14ac:dyDescent="0.35">
      <c r="B20" s="365"/>
      <c r="C20" s="364"/>
      <c r="D20" s="364"/>
      <c r="E20" s="364"/>
      <c r="F20" s="364"/>
    </row>
    <row r="21" spans="2:7" x14ac:dyDescent="0.35">
      <c r="B21" s="365"/>
      <c r="C21" s="364"/>
      <c r="D21" s="364"/>
      <c r="E21" s="364"/>
      <c r="F21" s="364"/>
    </row>
    <row r="22" spans="2:7" x14ac:dyDescent="0.35">
      <c r="B22" s="365"/>
      <c r="C22" s="364"/>
      <c r="D22" s="364"/>
      <c r="E22" s="364"/>
      <c r="F22" s="364"/>
    </row>
    <row r="23" spans="2:7" x14ac:dyDescent="0.35">
      <c r="B23" s="365"/>
      <c r="C23" s="364"/>
      <c r="D23" s="364"/>
      <c r="E23" s="364"/>
      <c r="F23" s="364"/>
    </row>
    <row r="24" spans="2:7" x14ac:dyDescent="0.35">
      <c r="B24" s="365"/>
      <c r="C24" s="364"/>
      <c r="D24" s="364"/>
      <c r="E24" s="364"/>
      <c r="F24" s="364"/>
    </row>
    <row r="25" spans="2:7" x14ac:dyDescent="0.35">
      <c r="B25" s="365"/>
      <c r="C25" s="364"/>
      <c r="D25" s="364"/>
      <c r="E25" s="364"/>
      <c r="F25" s="364"/>
    </row>
    <row r="26" spans="2:7" x14ac:dyDescent="0.35">
      <c r="B26" s="365"/>
      <c r="C26" s="364"/>
      <c r="D26" s="364"/>
      <c r="E26" s="364"/>
      <c r="F26" s="364"/>
    </row>
    <row r="27" spans="2:7" x14ac:dyDescent="0.35">
      <c r="B27" s="365"/>
      <c r="C27" s="364"/>
      <c r="D27" s="364"/>
      <c r="E27" s="364"/>
      <c r="F27" s="364"/>
    </row>
    <row r="28" spans="2:7" x14ac:dyDescent="0.35">
      <c r="B28" s="365"/>
      <c r="C28" s="364"/>
      <c r="D28" s="364"/>
      <c r="E28" s="364"/>
      <c r="F28" s="364"/>
    </row>
    <row r="29" spans="2:7" x14ac:dyDescent="0.35">
      <c r="B29" s="365"/>
      <c r="C29" s="364"/>
      <c r="D29" s="364"/>
      <c r="E29" s="364"/>
      <c r="F29" s="367"/>
    </row>
    <row r="30" spans="2:7" x14ac:dyDescent="0.35">
      <c r="B30" s="380"/>
      <c r="C30" s="366"/>
      <c r="D30" s="366"/>
      <c r="E30" s="366"/>
      <c r="F30" s="66"/>
    </row>
    <row r="31" spans="2:7" x14ac:dyDescent="0.35">
      <c r="C31" s="66"/>
      <c r="D31" s="66"/>
      <c r="E31" s="66"/>
      <c r="F31" s="66"/>
    </row>
  </sheetData>
  <mergeCells count="1">
    <mergeCell ref="B3:G3"/>
  </mergeCells>
  <hyperlinks>
    <hyperlink ref="I1" location="'Cot° par prov&amp;par grade TTC'!A1" display="Variable suivante" xr:uid="{00000000-0004-0000-0C00-000000000000}"/>
    <hyperlink ref="I2" location="'Cot°. par Adm. Pub. TTC'!A1" display="Variable précédente" xr:uid="{00000000-0004-0000-0C00-000001000000}"/>
  </hyperlinks>
  <pageMargins left="0.7" right="0.7" top="0.75" bottom="0.75" header="0.3" footer="0.3"/>
  <pageSetup paperSize="9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Feuil14">
    <tabColor theme="0"/>
  </sheetPr>
  <dimension ref="B1:AP31"/>
  <sheetViews>
    <sheetView showGridLines="0" workbookViewId="0">
      <selection activeCell="O1" sqref="O1"/>
    </sheetView>
  </sheetViews>
  <sheetFormatPr baseColWidth="10" defaultColWidth="11" defaultRowHeight="15.5" x14ac:dyDescent="0.35"/>
  <cols>
    <col min="1" max="2" width="11" style="2"/>
    <col min="3" max="3" width="11.08203125" style="2" bestFit="1" customWidth="1"/>
    <col min="4" max="8" width="12.33203125" style="2" bestFit="1" customWidth="1"/>
    <col min="9" max="9" width="13.58203125" style="2" customWidth="1"/>
    <col min="10" max="12" width="12.33203125" style="2" bestFit="1" customWidth="1"/>
    <col min="13" max="13" width="11.08203125" style="2" bestFit="1" customWidth="1"/>
    <col min="14" max="14" width="13.33203125" style="2" bestFit="1" customWidth="1"/>
    <col min="15" max="16384" width="11" style="2"/>
  </cols>
  <sheetData>
    <row r="1" spans="2:42" x14ac:dyDescent="0.35">
      <c r="I1" s="80"/>
      <c r="O1" s="80" t="s">
        <v>253</v>
      </c>
    </row>
    <row r="2" spans="2:42" ht="18" x14ac:dyDescent="0.4">
      <c r="B2" s="79" t="s">
        <v>632</v>
      </c>
      <c r="I2" s="81"/>
      <c r="O2" s="81" t="s">
        <v>254</v>
      </c>
    </row>
    <row r="4" spans="2:42" x14ac:dyDescent="0.35">
      <c r="B4" s="76" t="s">
        <v>16</v>
      </c>
      <c r="C4" s="30" t="s">
        <v>59</v>
      </c>
      <c r="D4" s="30" t="s">
        <v>60</v>
      </c>
      <c r="E4" s="30" t="s">
        <v>61</v>
      </c>
      <c r="F4" s="30" t="s">
        <v>62</v>
      </c>
      <c r="G4" s="30" t="s">
        <v>63</v>
      </c>
      <c r="H4" s="30" t="s">
        <v>64</v>
      </c>
      <c r="I4" s="30" t="s">
        <v>65</v>
      </c>
      <c r="J4" s="30" t="s">
        <v>66</v>
      </c>
      <c r="K4" s="30" t="s">
        <v>67</v>
      </c>
      <c r="L4" s="30" t="s">
        <v>68</v>
      </c>
      <c r="M4" s="30" t="s">
        <v>69</v>
      </c>
      <c r="N4" s="30" t="s">
        <v>14</v>
      </c>
    </row>
    <row r="5" spans="2:42" x14ac:dyDescent="0.35">
      <c r="B5" s="31" t="s">
        <v>341</v>
      </c>
      <c r="C5" s="99">
        <v>12.41289216</v>
      </c>
      <c r="D5" s="99">
        <v>47.308579200000004</v>
      </c>
      <c r="E5" s="99">
        <v>144.46466099999986</v>
      </c>
      <c r="F5" s="99">
        <v>433.67790743999848</v>
      </c>
      <c r="G5" s="99">
        <v>327.01618584000005</v>
      </c>
      <c r="H5" s="99">
        <v>328.31238275999976</v>
      </c>
      <c r="I5" s="99">
        <v>2306.9941830400712</v>
      </c>
      <c r="J5" s="99">
        <v>821.07816552000122</v>
      </c>
      <c r="K5" s="99">
        <v>107.11198008000014</v>
      </c>
      <c r="L5" s="99">
        <v>149.07920507999947</v>
      </c>
      <c r="M5" s="99">
        <v>27.23820912</v>
      </c>
      <c r="N5" s="118">
        <v>4704.6943512400703</v>
      </c>
      <c r="AE5" s="151"/>
      <c r="AF5" s="151"/>
      <c r="AG5" s="151"/>
      <c r="AH5" s="151"/>
      <c r="AI5" s="151"/>
      <c r="AJ5" s="151"/>
      <c r="AK5" s="151"/>
      <c r="AL5" s="151"/>
      <c r="AM5" s="151"/>
      <c r="AN5" s="151"/>
      <c r="AO5" s="151"/>
      <c r="AP5" s="151"/>
    </row>
    <row r="6" spans="2:42" x14ac:dyDescent="0.35">
      <c r="B6" s="7" t="s">
        <v>8</v>
      </c>
      <c r="C6" s="100">
        <v>51.799733639999999</v>
      </c>
      <c r="D6" s="100">
        <v>107.03193876000006</v>
      </c>
      <c r="E6" s="100">
        <v>576.43959635999715</v>
      </c>
      <c r="F6" s="100">
        <v>1508.145014199991</v>
      </c>
      <c r="G6" s="100">
        <v>1230.9577516400009</v>
      </c>
      <c r="H6" s="100">
        <v>1388.5707938599917</v>
      </c>
      <c r="I6" s="100">
        <v>9143.8511944397178</v>
      </c>
      <c r="J6" s="100">
        <v>1637.5300520600408</v>
      </c>
      <c r="K6" s="100">
        <v>429.72173313999781</v>
      </c>
      <c r="L6" s="100">
        <v>111.51212939999994</v>
      </c>
      <c r="M6" s="100">
        <v>73.251423360000004</v>
      </c>
      <c r="N6" s="119">
        <v>16258.811360859734</v>
      </c>
      <c r="AE6" s="151"/>
      <c r="AF6" s="151"/>
      <c r="AG6" s="151"/>
      <c r="AH6" s="151"/>
      <c r="AI6" s="151"/>
      <c r="AJ6" s="151"/>
      <c r="AK6" s="151"/>
      <c r="AL6" s="151"/>
      <c r="AM6" s="151"/>
      <c r="AN6" s="151"/>
      <c r="AO6" s="151"/>
      <c r="AP6" s="151"/>
    </row>
    <row r="7" spans="2:42" x14ac:dyDescent="0.35">
      <c r="B7" s="7" t="s">
        <v>342</v>
      </c>
      <c r="C7" s="100">
        <v>179.56299816000001</v>
      </c>
      <c r="D7" s="100">
        <v>443.41468411999972</v>
      </c>
      <c r="E7" s="100">
        <v>493.61681375999871</v>
      </c>
      <c r="F7" s="100">
        <v>1557.8525998600028</v>
      </c>
      <c r="G7" s="100">
        <v>1627.8544191200072</v>
      </c>
      <c r="H7" s="100">
        <v>1801.4641024399921</v>
      </c>
      <c r="I7" s="100">
        <v>4951.1092106999067</v>
      </c>
      <c r="J7" s="100">
        <v>1360.3958021000258</v>
      </c>
      <c r="K7" s="100">
        <v>260.68804559999978</v>
      </c>
      <c r="L7" s="100">
        <v>115.42156379999994</v>
      </c>
      <c r="M7" s="100">
        <v>46.411411680000001</v>
      </c>
      <c r="N7" s="119">
        <v>12837.791651339932</v>
      </c>
      <c r="AE7" s="151"/>
      <c r="AF7" s="151"/>
      <c r="AG7" s="151"/>
      <c r="AH7" s="151"/>
      <c r="AI7" s="151"/>
      <c r="AJ7" s="151"/>
      <c r="AK7" s="151"/>
      <c r="AL7" s="151"/>
      <c r="AM7" s="151"/>
      <c r="AN7" s="151"/>
      <c r="AO7" s="151"/>
      <c r="AP7" s="151"/>
    </row>
    <row r="8" spans="2:42" x14ac:dyDescent="0.35">
      <c r="B8" s="7" t="s">
        <v>343</v>
      </c>
      <c r="C8" s="100">
        <v>22.956767280000001</v>
      </c>
      <c r="D8" s="100">
        <v>68.22843696000001</v>
      </c>
      <c r="E8" s="100">
        <v>423.55602971999622</v>
      </c>
      <c r="F8" s="100">
        <v>1272.8567783199935</v>
      </c>
      <c r="G8" s="100">
        <v>440.07777863999843</v>
      </c>
      <c r="H8" s="100">
        <v>415.19420675999885</v>
      </c>
      <c r="I8" s="100">
        <v>9179.9327424000148</v>
      </c>
      <c r="J8" s="100">
        <v>745.09762826000201</v>
      </c>
      <c r="K8" s="100">
        <v>197.7441202800002</v>
      </c>
      <c r="L8" s="100">
        <v>55.533117240000024</v>
      </c>
      <c r="M8" s="100">
        <v>58.163618159999992</v>
      </c>
      <c r="N8" s="119">
        <v>12879.341224020003</v>
      </c>
      <c r="AE8" s="151"/>
      <c r="AF8" s="151"/>
      <c r="AG8" s="151"/>
      <c r="AH8" s="151"/>
      <c r="AI8" s="151"/>
      <c r="AJ8" s="151"/>
      <c r="AK8" s="151"/>
      <c r="AL8" s="151"/>
      <c r="AM8" s="151"/>
      <c r="AN8" s="151"/>
      <c r="AO8" s="151"/>
      <c r="AP8" s="151"/>
    </row>
    <row r="9" spans="2:42" x14ac:dyDescent="0.35">
      <c r="B9" s="7" t="s">
        <v>344</v>
      </c>
      <c r="C9" s="100">
        <v>23.149353599999998</v>
      </c>
      <c r="D9" s="100">
        <v>73.411093080000001</v>
      </c>
      <c r="E9" s="100">
        <v>198.20534292000002</v>
      </c>
      <c r="F9" s="100">
        <v>570.13612307999858</v>
      </c>
      <c r="G9" s="100">
        <v>351.48822587999973</v>
      </c>
      <c r="H9" s="100">
        <v>387.7184408399994</v>
      </c>
      <c r="I9" s="100">
        <v>3191.3983155200999</v>
      </c>
      <c r="J9" s="100">
        <v>975.97497887999998</v>
      </c>
      <c r="K9" s="100">
        <v>188.16664788000037</v>
      </c>
      <c r="L9" s="100">
        <v>69.882566400000002</v>
      </c>
      <c r="M9" s="100">
        <v>33.76616688</v>
      </c>
      <c r="N9" s="119">
        <v>6063.2972549600981</v>
      </c>
      <c r="AE9" s="151"/>
      <c r="AF9" s="151"/>
      <c r="AG9" s="151"/>
      <c r="AH9" s="151"/>
      <c r="AI9" s="151"/>
      <c r="AJ9" s="151"/>
      <c r="AK9" s="151"/>
      <c r="AL9" s="151"/>
      <c r="AM9" s="151"/>
      <c r="AN9" s="151"/>
      <c r="AO9" s="151"/>
      <c r="AP9" s="151"/>
    </row>
    <row r="10" spans="2:42" x14ac:dyDescent="0.35">
      <c r="B10" s="7" t="s">
        <v>345</v>
      </c>
      <c r="C10" s="100">
        <v>34.1078148</v>
      </c>
      <c r="D10" s="100">
        <v>94.959612360000023</v>
      </c>
      <c r="E10" s="100">
        <v>356.99351759999774</v>
      </c>
      <c r="F10" s="100">
        <v>1464.0813244399919</v>
      </c>
      <c r="G10" s="100">
        <v>739.44779865999885</v>
      </c>
      <c r="H10" s="100">
        <v>1032.2277379399884</v>
      </c>
      <c r="I10" s="100">
        <v>10649.819798999815</v>
      </c>
      <c r="J10" s="100">
        <v>1369.9806720600075</v>
      </c>
      <c r="K10" s="100">
        <v>142.82303904000042</v>
      </c>
      <c r="L10" s="100">
        <v>99.406738439999955</v>
      </c>
      <c r="M10" s="100">
        <v>64.270515239999995</v>
      </c>
      <c r="N10" s="119">
        <v>16048.118569579799</v>
      </c>
      <c r="AE10" s="151"/>
      <c r="AF10" s="151"/>
      <c r="AG10" s="151"/>
      <c r="AH10" s="151"/>
      <c r="AI10" s="151"/>
      <c r="AJ10" s="151"/>
      <c r="AK10" s="151"/>
      <c r="AL10" s="151"/>
      <c r="AM10" s="151"/>
      <c r="AN10" s="151"/>
      <c r="AO10" s="151"/>
      <c r="AP10" s="151"/>
    </row>
    <row r="11" spans="2:42" x14ac:dyDescent="0.35">
      <c r="B11" s="7" t="s">
        <v>346</v>
      </c>
      <c r="C11" s="100">
        <v>12.38726016</v>
      </c>
      <c r="D11" s="100">
        <v>60.276315960000005</v>
      </c>
      <c r="E11" s="100">
        <v>630.57866543999853</v>
      </c>
      <c r="F11" s="100">
        <v>1811.4263975199967</v>
      </c>
      <c r="G11" s="100">
        <v>1097.9556004399981</v>
      </c>
      <c r="H11" s="100">
        <v>1725.2837499399777</v>
      </c>
      <c r="I11" s="100">
        <v>11212.87452277961</v>
      </c>
      <c r="J11" s="100">
        <v>926.2510268400024</v>
      </c>
      <c r="K11" s="100">
        <v>157.04837856000034</v>
      </c>
      <c r="L11" s="100">
        <v>99.182512439999996</v>
      </c>
      <c r="M11" s="100">
        <v>100.49005440000001</v>
      </c>
      <c r="N11" s="119">
        <v>17833.754484479585</v>
      </c>
      <c r="AE11" s="151"/>
      <c r="AF11" s="151"/>
      <c r="AG11" s="151"/>
      <c r="AH11" s="151"/>
      <c r="AI11" s="151"/>
      <c r="AJ11" s="151"/>
      <c r="AK11" s="151"/>
      <c r="AL11" s="151"/>
      <c r="AM11" s="151"/>
      <c r="AN11" s="151"/>
      <c r="AO11" s="151"/>
      <c r="AP11" s="151"/>
    </row>
    <row r="12" spans="2:42" x14ac:dyDescent="0.35">
      <c r="B12" s="7" t="s">
        <v>347</v>
      </c>
      <c r="C12" s="100">
        <v>69.382552320000002</v>
      </c>
      <c r="D12" s="100">
        <v>99.648804600000034</v>
      </c>
      <c r="E12" s="100">
        <v>575.83945871999686</v>
      </c>
      <c r="F12" s="100">
        <v>1611.7052425599923</v>
      </c>
      <c r="G12" s="100">
        <v>1339.8137006600059</v>
      </c>
      <c r="H12" s="100">
        <v>1782.3429561999847</v>
      </c>
      <c r="I12" s="100">
        <v>9565.7415102399154</v>
      </c>
      <c r="J12" s="100">
        <v>1742.6932761000435</v>
      </c>
      <c r="K12" s="100">
        <v>435.73542879999872</v>
      </c>
      <c r="L12" s="100">
        <v>173.47521927999958</v>
      </c>
      <c r="M12" s="100">
        <v>89.325853919999986</v>
      </c>
      <c r="N12" s="119">
        <v>17485.704003399936</v>
      </c>
      <c r="AE12" s="151"/>
      <c r="AF12" s="151"/>
      <c r="AG12" s="151"/>
      <c r="AH12" s="151"/>
      <c r="AI12" s="151"/>
      <c r="AJ12" s="151"/>
      <c r="AK12" s="151"/>
      <c r="AL12" s="151"/>
      <c r="AM12" s="151"/>
      <c r="AN12" s="151"/>
      <c r="AO12" s="151"/>
      <c r="AP12" s="151"/>
    </row>
    <row r="13" spans="2:42" x14ac:dyDescent="0.35">
      <c r="B13" s="7" t="s">
        <v>348</v>
      </c>
      <c r="C13" s="100">
        <v>64.850497559999994</v>
      </c>
      <c r="D13" s="100">
        <v>106.80122052</v>
      </c>
      <c r="E13" s="100">
        <v>275.91931979999981</v>
      </c>
      <c r="F13" s="100">
        <v>813.95049315999836</v>
      </c>
      <c r="G13" s="100">
        <v>846.67068256000334</v>
      </c>
      <c r="H13" s="100">
        <v>1403.6619181999952</v>
      </c>
      <c r="I13" s="100">
        <v>4198.5486499801245</v>
      </c>
      <c r="J13" s="100">
        <v>2138.9354265799834</v>
      </c>
      <c r="K13" s="100">
        <v>454.54596263999741</v>
      </c>
      <c r="L13" s="100">
        <v>217.98291743999988</v>
      </c>
      <c r="M13" s="100">
        <v>63.335319840000011</v>
      </c>
      <c r="N13" s="119">
        <v>10585.2024082801</v>
      </c>
      <c r="AE13" s="151"/>
      <c r="AF13" s="151"/>
      <c r="AG13" s="151"/>
      <c r="AH13" s="151"/>
      <c r="AI13" s="151"/>
      <c r="AJ13" s="151"/>
      <c r="AK13" s="151"/>
      <c r="AL13" s="151"/>
      <c r="AM13" s="151"/>
      <c r="AN13" s="151"/>
      <c r="AO13" s="151"/>
      <c r="AP13" s="151"/>
    </row>
    <row r="14" spans="2:42" x14ac:dyDescent="0.35">
      <c r="B14" s="7" t="s">
        <v>10</v>
      </c>
      <c r="C14" s="100">
        <v>1320.7423662399988</v>
      </c>
      <c r="D14" s="100">
        <v>8587.741222759696</v>
      </c>
      <c r="E14" s="100">
        <v>4240.9643767801062</v>
      </c>
      <c r="F14" s="100">
        <v>8207.5751406400559</v>
      </c>
      <c r="G14" s="100">
        <v>18500.802855000784</v>
      </c>
      <c r="H14" s="100">
        <v>19482.940848356811</v>
      </c>
      <c r="I14" s="100">
        <v>22272.185477803425</v>
      </c>
      <c r="J14" s="100">
        <v>7797.8260063992775</v>
      </c>
      <c r="K14" s="100">
        <v>1162.0018688400023</v>
      </c>
      <c r="L14" s="100">
        <v>1162.3455431600212</v>
      </c>
      <c r="M14" s="100">
        <v>1349.8178652199999</v>
      </c>
      <c r="N14" s="119">
        <v>94084.943571200172</v>
      </c>
      <c r="AE14" s="151"/>
      <c r="AF14" s="151"/>
      <c r="AG14" s="151"/>
      <c r="AH14" s="151"/>
      <c r="AI14" s="151"/>
      <c r="AJ14" s="151"/>
      <c r="AK14" s="151"/>
      <c r="AL14" s="151"/>
      <c r="AM14" s="151"/>
      <c r="AN14" s="151"/>
      <c r="AO14" s="151"/>
      <c r="AP14" s="151"/>
    </row>
    <row r="15" spans="2:42" x14ac:dyDescent="0.35">
      <c r="B15" s="2" t="s">
        <v>349</v>
      </c>
      <c r="C15" s="97">
        <v>116.30263608</v>
      </c>
      <c r="D15" s="97">
        <v>358.44043175999997</v>
      </c>
      <c r="E15" s="97">
        <v>980.0707316000013</v>
      </c>
      <c r="F15" s="97">
        <v>2293.9517774799961</v>
      </c>
      <c r="G15" s="97">
        <v>1996.0465939000114</v>
      </c>
      <c r="H15" s="97">
        <v>3039.3165462799934</v>
      </c>
      <c r="I15" s="97">
        <v>13306.433956479539</v>
      </c>
      <c r="J15" s="97">
        <v>4407.2072649999145</v>
      </c>
      <c r="K15" s="97">
        <v>674.53389899998967</v>
      </c>
      <c r="L15" s="97">
        <v>379.33265808000061</v>
      </c>
      <c r="M15" s="97">
        <v>231.48400032000004</v>
      </c>
      <c r="N15" s="119">
        <v>27783.120495979445</v>
      </c>
      <c r="AE15" s="151"/>
      <c r="AF15" s="151"/>
      <c r="AG15" s="151"/>
      <c r="AH15" s="151"/>
      <c r="AI15" s="151"/>
      <c r="AJ15" s="151"/>
      <c r="AK15" s="151"/>
      <c r="AL15" s="151"/>
      <c r="AM15" s="151"/>
      <c r="AN15" s="151"/>
      <c r="AO15" s="151"/>
      <c r="AP15" s="151"/>
    </row>
    <row r="16" spans="2:42" x14ac:dyDescent="0.35">
      <c r="B16" s="188" t="s">
        <v>350</v>
      </c>
      <c r="C16" s="100">
        <v>0.37709280000000001</v>
      </c>
      <c r="D16" s="100">
        <v>45.879888960000009</v>
      </c>
      <c r="E16" s="100">
        <v>754.24347394000085</v>
      </c>
      <c r="F16" s="100">
        <v>1660.9443817999927</v>
      </c>
      <c r="G16" s="100">
        <v>908.97999871999843</v>
      </c>
      <c r="H16" s="100">
        <v>1550.915077599991</v>
      </c>
      <c r="I16" s="100">
        <v>12806.557580419449</v>
      </c>
      <c r="J16" s="100">
        <v>895.27764382000146</v>
      </c>
      <c r="K16" s="100">
        <v>301.4564270399992</v>
      </c>
      <c r="L16" s="100">
        <v>196.35991235999964</v>
      </c>
      <c r="M16" s="100">
        <v>163.60267140000002</v>
      </c>
      <c r="N16" s="119">
        <v>19284.594148859433</v>
      </c>
      <c r="AE16" s="151"/>
      <c r="AF16" s="151"/>
      <c r="AG16" s="151"/>
      <c r="AH16" s="151"/>
      <c r="AI16" s="151"/>
      <c r="AJ16" s="151"/>
      <c r="AK16" s="151"/>
      <c r="AL16" s="151"/>
      <c r="AM16" s="151"/>
      <c r="AN16" s="151"/>
      <c r="AO16" s="151"/>
      <c r="AP16" s="151"/>
    </row>
    <row r="17" spans="2:42" x14ac:dyDescent="0.35">
      <c r="B17" s="2" t="s">
        <v>351</v>
      </c>
      <c r="C17" s="100">
        <v>14.468774040000001</v>
      </c>
      <c r="D17" s="100">
        <v>177.24512448000007</v>
      </c>
      <c r="E17" s="100">
        <v>1968.766381460056</v>
      </c>
      <c r="F17" s="100">
        <v>3850.129265480195</v>
      </c>
      <c r="G17" s="100">
        <v>2607.7295030600339</v>
      </c>
      <c r="H17" s="100">
        <v>5234.3253331399901</v>
      </c>
      <c r="I17" s="100">
        <v>26449.577542529278</v>
      </c>
      <c r="J17" s="100">
        <v>3025.2118626200463</v>
      </c>
      <c r="K17" s="100">
        <v>437.55403391999863</v>
      </c>
      <c r="L17" s="100">
        <v>297.97888355999879</v>
      </c>
      <c r="M17" s="100">
        <v>330.69377808000002</v>
      </c>
      <c r="N17" s="119">
        <v>44393.680482369586</v>
      </c>
      <c r="AE17" s="151"/>
      <c r="AF17" s="151"/>
      <c r="AG17" s="151"/>
      <c r="AH17" s="151"/>
      <c r="AI17" s="151"/>
      <c r="AJ17" s="151"/>
      <c r="AK17" s="151"/>
      <c r="AL17" s="151"/>
      <c r="AM17" s="151"/>
      <c r="AN17" s="151"/>
      <c r="AO17" s="151"/>
      <c r="AP17" s="151"/>
    </row>
    <row r="18" spans="2:42" x14ac:dyDescent="0.35">
      <c r="B18" s="2" t="s">
        <v>352</v>
      </c>
      <c r="C18" s="100">
        <v>21.832547040000001</v>
      </c>
      <c r="D18" s="100">
        <v>49.545861479999999</v>
      </c>
      <c r="E18" s="100">
        <v>388.97273915999705</v>
      </c>
      <c r="F18" s="100">
        <v>1121.4124091800002</v>
      </c>
      <c r="G18" s="100">
        <v>729.16630739999846</v>
      </c>
      <c r="H18" s="100">
        <v>761.00348231999908</v>
      </c>
      <c r="I18" s="100">
        <v>7071.0662253395931</v>
      </c>
      <c r="J18" s="100">
        <v>1543.8851644000379</v>
      </c>
      <c r="K18" s="100">
        <v>145.59091668000019</v>
      </c>
      <c r="L18" s="100">
        <v>57.019556880000039</v>
      </c>
      <c r="M18" s="100">
        <v>53.046186479999989</v>
      </c>
      <c r="N18" s="119">
        <v>11942.541396359624</v>
      </c>
      <c r="AE18" s="151"/>
      <c r="AF18" s="151"/>
      <c r="AG18" s="151"/>
      <c r="AH18" s="151"/>
      <c r="AI18" s="151"/>
      <c r="AJ18" s="151"/>
      <c r="AK18" s="151"/>
      <c r="AL18" s="151"/>
      <c r="AM18" s="151"/>
      <c r="AN18" s="151"/>
      <c r="AO18" s="151"/>
      <c r="AP18" s="151"/>
    </row>
    <row r="19" spans="2:42" x14ac:dyDescent="0.35">
      <c r="B19" s="2" t="s">
        <v>353</v>
      </c>
      <c r="C19" s="100">
        <v>57.745717920000004</v>
      </c>
      <c r="D19" s="100">
        <v>163.83670992000003</v>
      </c>
      <c r="E19" s="100">
        <v>229.30903439999997</v>
      </c>
      <c r="F19" s="100">
        <v>649.31442947999972</v>
      </c>
      <c r="G19" s="100">
        <v>383.53409135999925</v>
      </c>
      <c r="H19" s="100">
        <v>521.20322027999873</v>
      </c>
      <c r="I19" s="100">
        <v>3916.6143919200381</v>
      </c>
      <c r="J19" s="100">
        <v>815.9144619599997</v>
      </c>
      <c r="K19" s="100">
        <v>169.93386360000039</v>
      </c>
      <c r="L19" s="100">
        <v>62.086155120000015</v>
      </c>
      <c r="M19" s="100">
        <v>19.804024800000001</v>
      </c>
      <c r="N19" s="119">
        <v>6989.2961007600361</v>
      </c>
      <c r="AE19" s="151"/>
      <c r="AF19" s="151"/>
      <c r="AG19" s="151"/>
      <c r="AH19" s="151"/>
      <c r="AI19" s="151"/>
      <c r="AJ19" s="151"/>
      <c r="AK19" s="151"/>
      <c r="AL19" s="151"/>
      <c r="AM19" s="151"/>
      <c r="AN19" s="151"/>
      <c r="AO19" s="151"/>
      <c r="AP19" s="151"/>
    </row>
    <row r="20" spans="2:42" x14ac:dyDescent="0.35">
      <c r="B20" s="2" t="s">
        <v>354</v>
      </c>
      <c r="C20" s="100">
        <v>29.567060639999998</v>
      </c>
      <c r="D20" s="100">
        <v>77.804157599999996</v>
      </c>
      <c r="E20" s="100">
        <v>590.04084849999754</v>
      </c>
      <c r="F20" s="100">
        <v>1268.5909478399924</v>
      </c>
      <c r="G20" s="100">
        <v>632.74398695999753</v>
      </c>
      <c r="H20" s="100">
        <v>1127.4964984999892</v>
      </c>
      <c r="I20" s="100">
        <v>9345.7527950998119</v>
      </c>
      <c r="J20" s="100">
        <v>1389.7193447400268</v>
      </c>
      <c r="K20" s="100">
        <v>326.74008455999956</v>
      </c>
      <c r="L20" s="100">
        <v>112.55819219999994</v>
      </c>
      <c r="M20" s="100">
        <v>53.890476480000004</v>
      </c>
      <c r="N20" s="119">
        <v>14954.904393119812</v>
      </c>
      <c r="AE20" s="151"/>
      <c r="AF20" s="151"/>
      <c r="AG20" s="151"/>
      <c r="AH20" s="151"/>
      <c r="AI20" s="151"/>
      <c r="AJ20" s="151"/>
      <c r="AK20" s="151"/>
      <c r="AL20" s="151"/>
      <c r="AM20" s="151"/>
      <c r="AN20" s="151"/>
      <c r="AO20" s="151"/>
      <c r="AP20" s="151"/>
    </row>
    <row r="21" spans="2:42" x14ac:dyDescent="0.35">
      <c r="B21" s="2" t="s">
        <v>11</v>
      </c>
      <c r="C21" s="100">
        <v>29.576693519999999</v>
      </c>
      <c r="D21" s="100">
        <v>86.211887400000023</v>
      </c>
      <c r="E21" s="100">
        <v>536.27776701999665</v>
      </c>
      <c r="F21" s="100">
        <v>1264.9698770599998</v>
      </c>
      <c r="G21" s="100">
        <v>862.25193291999881</v>
      </c>
      <c r="H21" s="100">
        <v>1196.9462778999969</v>
      </c>
      <c r="I21" s="100">
        <v>8138.8426840396123</v>
      </c>
      <c r="J21" s="100">
        <v>1120.2784588600052</v>
      </c>
      <c r="K21" s="100">
        <v>112.63119876000013</v>
      </c>
      <c r="L21" s="100">
        <v>48.228119280000008</v>
      </c>
      <c r="M21" s="100">
        <v>43.691742719999993</v>
      </c>
      <c r="N21" s="119">
        <v>13439.90663947961</v>
      </c>
      <c r="AE21" s="151"/>
      <c r="AF21" s="151"/>
      <c r="AG21" s="151"/>
      <c r="AH21" s="151"/>
      <c r="AI21" s="151"/>
      <c r="AJ21" s="151"/>
      <c r="AK21" s="151"/>
      <c r="AL21" s="151"/>
      <c r="AM21" s="151"/>
      <c r="AN21" s="151"/>
      <c r="AO21" s="151"/>
      <c r="AP21" s="151"/>
    </row>
    <row r="22" spans="2:42" x14ac:dyDescent="0.35">
      <c r="B22" s="2" t="s">
        <v>355</v>
      </c>
      <c r="C22" s="100">
        <v>17.443936800000003</v>
      </c>
      <c r="D22" s="100">
        <v>58.296560400000004</v>
      </c>
      <c r="E22" s="100">
        <v>336.52175435999851</v>
      </c>
      <c r="F22" s="100">
        <v>745.02774896000153</v>
      </c>
      <c r="G22" s="100">
        <v>655.98279371999865</v>
      </c>
      <c r="H22" s="100">
        <v>871.46623225999895</v>
      </c>
      <c r="I22" s="100">
        <v>5978.0827542998286</v>
      </c>
      <c r="J22" s="100">
        <v>1800.3254914400341</v>
      </c>
      <c r="K22" s="100">
        <v>418.44394371999749</v>
      </c>
      <c r="L22" s="100">
        <v>90.221963039999977</v>
      </c>
      <c r="M22" s="100">
        <v>88.19322335999999</v>
      </c>
      <c r="N22" s="119">
        <v>11060.006402359857</v>
      </c>
      <c r="AE22" s="151"/>
      <c r="AF22" s="151"/>
      <c r="AG22" s="151"/>
      <c r="AH22" s="151"/>
      <c r="AI22" s="151"/>
      <c r="AJ22" s="151"/>
      <c r="AK22" s="151"/>
      <c r="AL22" s="151"/>
      <c r="AM22" s="151"/>
      <c r="AN22" s="151"/>
      <c r="AO22" s="151"/>
      <c r="AP22" s="151"/>
    </row>
    <row r="23" spans="2:42" x14ac:dyDescent="0.35">
      <c r="B23" s="2" t="s">
        <v>356</v>
      </c>
      <c r="C23" s="100">
        <v>94.608347039999998</v>
      </c>
      <c r="D23" s="100">
        <v>232.76079828000013</v>
      </c>
      <c r="E23" s="100">
        <v>940.44401818000142</v>
      </c>
      <c r="F23" s="100">
        <v>2557.0913634000422</v>
      </c>
      <c r="G23" s="100">
        <v>2619.0022615200278</v>
      </c>
      <c r="H23" s="100">
        <v>3137.1734711200552</v>
      </c>
      <c r="I23" s="100">
        <v>16921.675771035934</v>
      </c>
      <c r="J23" s="100">
        <v>1727.7747803600355</v>
      </c>
      <c r="K23" s="100">
        <v>286.56983124000027</v>
      </c>
      <c r="L23" s="100">
        <v>177.15627575999966</v>
      </c>
      <c r="M23" s="100">
        <v>145.11233448000002</v>
      </c>
      <c r="N23" s="119">
        <v>28839.369252416094</v>
      </c>
      <c r="AE23" s="151"/>
      <c r="AF23" s="151"/>
      <c r="AG23" s="151"/>
      <c r="AH23" s="151"/>
      <c r="AI23" s="151"/>
      <c r="AJ23" s="151"/>
      <c r="AK23" s="151"/>
      <c r="AL23" s="151"/>
      <c r="AM23" s="151"/>
      <c r="AN23" s="151"/>
      <c r="AO23" s="151"/>
      <c r="AP23" s="151"/>
    </row>
    <row r="24" spans="2:42" x14ac:dyDescent="0.35">
      <c r="B24" s="2" t="s">
        <v>357</v>
      </c>
      <c r="C24" s="100">
        <v>23.518999439999998</v>
      </c>
      <c r="D24" s="100">
        <v>51.707489760000001</v>
      </c>
      <c r="E24" s="100">
        <v>273.65748659999923</v>
      </c>
      <c r="F24" s="100">
        <v>570.97882333999974</v>
      </c>
      <c r="G24" s="100">
        <v>366.93180107999956</v>
      </c>
      <c r="H24" s="100">
        <v>408.87442439999927</v>
      </c>
      <c r="I24" s="100">
        <v>4521.5502943999145</v>
      </c>
      <c r="J24" s="100">
        <v>713.94256799999948</v>
      </c>
      <c r="K24" s="100">
        <v>133.60719960000029</v>
      </c>
      <c r="L24" s="100">
        <v>78.561087479999998</v>
      </c>
      <c r="M24" s="100">
        <v>38.069424359999999</v>
      </c>
      <c r="N24" s="119">
        <v>7181.3995984599114</v>
      </c>
      <c r="AE24" s="151"/>
      <c r="AF24" s="151"/>
      <c r="AG24" s="151"/>
      <c r="AH24" s="151"/>
      <c r="AI24" s="151"/>
      <c r="AJ24" s="151"/>
      <c r="AK24" s="151"/>
      <c r="AL24" s="151"/>
      <c r="AM24" s="151"/>
      <c r="AN24" s="151"/>
      <c r="AO24" s="151"/>
      <c r="AP24" s="151"/>
    </row>
    <row r="25" spans="2:42" x14ac:dyDescent="0.35">
      <c r="B25" s="2" t="s">
        <v>358</v>
      </c>
      <c r="C25" s="100">
        <v>14.43376656</v>
      </c>
      <c r="D25" s="100">
        <v>104.46730200000003</v>
      </c>
      <c r="E25" s="100">
        <v>431.27011043999613</v>
      </c>
      <c r="F25" s="100">
        <v>1270.7459175399958</v>
      </c>
      <c r="G25" s="100">
        <v>1034.0403095199993</v>
      </c>
      <c r="H25" s="100">
        <v>1082.7847980599968</v>
      </c>
      <c r="I25" s="100">
        <v>7234.6335312195733</v>
      </c>
      <c r="J25" s="100">
        <v>816.43408993999981</v>
      </c>
      <c r="K25" s="100">
        <v>126.14921423999999</v>
      </c>
      <c r="L25" s="100">
        <v>84.019663439999988</v>
      </c>
      <c r="M25" s="100">
        <v>119.41727399999999</v>
      </c>
      <c r="N25" s="119">
        <v>12318.395976959562</v>
      </c>
      <c r="AE25" s="151"/>
      <c r="AF25" s="151"/>
      <c r="AG25" s="151"/>
      <c r="AH25" s="151"/>
      <c r="AI25" s="151"/>
      <c r="AJ25" s="151"/>
      <c r="AK25" s="151"/>
      <c r="AL25" s="151"/>
      <c r="AM25" s="151"/>
      <c r="AN25" s="151"/>
      <c r="AO25" s="151"/>
      <c r="AP25" s="151"/>
    </row>
    <row r="26" spans="2:42" x14ac:dyDescent="0.35">
      <c r="B26" s="2" t="s">
        <v>359</v>
      </c>
      <c r="C26" s="100">
        <v>69.682550039999995</v>
      </c>
      <c r="D26" s="100">
        <v>188.55638532</v>
      </c>
      <c r="E26" s="100">
        <v>761.4732581999989</v>
      </c>
      <c r="F26" s="100">
        <v>2452.8353514600299</v>
      </c>
      <c r="G26" s="100">
        <v>1749.5248957000258</v>
      </c>
      <c r="H26" s="100">
        <v>2222.5212471399764</v>
      </c>
      <c r="I26" s="100">
        <v>15168.650131397651</v>
      </c>
      <c r="J26" s="100">
        <v>1842.5997781400074</v>
      </c>
      <c r="K26" s="100">
        <v>206.88094548000021</v>
      </c>
      <c r="L26" s="100">
        <v>139.60927943999985</v>
      </c>
      <c r="M26" s="100">
        <v>86.641382880000009</v>
      </c>
      <c r="N26" s="119">
        <v>24888.975205197683</v>
      </c>
      <c r="AE26" s="151"/>
      <c r="AF26" s="151"/>
      <c r="AG26" s="151"/>
      <c r="AH26" s="151"/>
      <c r="AI26" s="151"/>
      <c r="AJ26" s="151"/>
      <c r="AK26" s="151"/>
      <c r="AL26" s="151"/>
      <c r="AM26" s="151"/>
      <c r="AN26" s="151"/>
      <c r="AO26" s="151"/>
      <c r="AP26" s="151"/>
    </row>
    <row r="27" spans="2:42" x14ac:dyDescent="0.35">
      <c r="B27" s="2" t="s">
        <v>360</v>
      </c>
      <c r="C27" s="100">
        <v>7.7788195200000008</v>
      </c>
      <c r="D27" s="100">
        <v>45.607256280000009</v>
      </c>
      <c r="E27" s="100">
        <v>435.85105931999618</v>
      </c>
      <c r="F27" s="100">
        <v>928.79466300000354</v>
      </c>
      <c r="G27" s="100">
        <v>566.43314147999808</v>
      </c>
      <c r="H27" s="100">
        <v>787.99809025998991</v>
      </c>
      <c r="I27" s="100">
        <v>6671.2827203995403</v>
      </c>
      <c r="J27" s="100">
        <v>1183.2543975799958</v>
      </c>
      <c r="K27" s="100">
        <v>274.27738967999977</v>
      </c>
      <c r="L27" s="100">
        <v>77.023540080000018</v>
      </c>
      <c r="M27" s="100">
        <v>77.118371999999994</v>
      </c>
      <c r="N27" s="119">
        <v>11055.419449599522</v>
      </c>
      <c r="AE27" s="151"/>
      <c r="AF27" s="151"/>
      <c r="AG27" s="151"/>
      <c r="AH27" s="151"/>
      <c r="AI27" s="151"/>
      <c r="AJ27" s="151"/>
      <c r="AK27" s="151"/>
      <c r="AL27" s="151"/>
      <c r="AM27" s="151"/>
      <c r="AN27" s="151"/>
      <c r="AO27" s="151"/>
      <c r="AP27" s="151"/>
    </row>
    <row r="28" spans="2:42" x14ac:dyDescent="0.35">
      <c r="B28" s="2" t="s">
        <v>361</v>
      </c>
      <c r="C28" s="100">
        <v>16.891296479999998</v>
      </c>
      <c r="D28" s="100">
        <v>84.786634800000002</v>
      </c>
      <c r="E28" s="100">
        <v>334.43303831999776</v>
      </c>
      <c r="F28" s="100">
        <v>849.39629402000446</v>
      </c>
      <c r="G28" s="100">
        <v>442.66895531999842</v>
      </c>
      <c r="H28" s="100">
        <v>356.18946623999966</v>
      </c>
      <c r="I28" s="100">
        <v>5976.6838848796406</v>
      </c>
      <c r="J28" s="100">
        <v>620.6027248800001</v>
      </c>
      <c r="K28" s="100">
        <v>102.83571468000011</v>
      </c>
      <c r="L28" s="100">
        <v>42.513872400000025</v>
      </c>
      <c r="M28" s="100">
        <v>38.371376160000004</v>
      </c>
      <c r="N28" s="119">
        <v>8865.3732581796394</v>
      </c>
      <c r="AE28" s="151"/>
      <c r="AF28" s="151"/>
      <c r="AG28" s="151"/>
      <c r="AH28" s="151"/>
      <c r="AI28" s="151"/>
      <c r="AJ28" s="151"/>
      <c r="AK28" s="151"/>
      <c r="AL28" s="151"/>
      <c r="AM28" s="151"/>
      <c r="AN28" s="151"/>
      <c r="AO28" s="151"/>
      <c r="AP28" s="151"/>
    </row>
    <row r="29" spans="2:42" x14ac:dyDescent="0.35">
      <c r="B29" s="2" t="s">
        <v>362</v>
      </c>
      <c r="C29" s="100">
        <v>63.260609040000006</v>
      </c>
      <c r="D29" s="100">
        <v>195.84037331999997</v>
      </c>
      <c r="E29" s="100">
        <v>487.15724087999706</v>
      </c>
      <c r="F29" s="100">
        <v>1390.1956315000057</v>
      </c>
      <c r="G29" s="100">
        <v>1410.7520444600068</v>
      </c>
      <c r="H29" s="100">
        <v>1568.964391519994</v>
      </c>
      <c r="I29" s="100">
        <v>7892.8875971795815</v>
      </c>
      <c r="J29" s="100">
        <v>1469.3681775800358</v>
      </c>
      <c r="K29" s="100">
        <v>296.30638511999956</v>
      </c>
      <c r="L29" s="100">
        <v>232.72488359999986</v>
      </c>
      <c r="M29" s="100">
        <v>55.448331119999992</v>
      </c>
      <c r="N29" s="119">
        <v>15062.90566531962</v>
      </c>
      <c r="AE29" s="151"/>
      <c r="AF29" s="151"/>
      <c r="AG29" s="151"/>
      <c r="AH29" s="151"/>
      <c r="AI29" s="151"/>
      <c r="AJ29" s="151"/>
      <c r="AK29" s="151"/>
      <c r="AL29" s="151"/>
      <c r="AM29" s="151"/>
      <c r="AN29" s="151"/>
      <c r="AO29" s="151"/>
      <c r="AP29" s="151"/>
    </row>
    <row r="30" spans="2:42" x14ac:dyDescent="0.35">
      <c r="B30" s="2" t="s">
        <v>363</v>
      </c>
      <c r="C30" s="100">
        <v>24.4895292</v>
      </c>
      <c r="D30" s="100">
        <v>48.086868960000004</v>
      </c>
      <c r="E30" s="100">
        <v>336.96666359999745</v>
      </c>
      <c r="F30" s="100">
        <v>815.81954796000537</v>
      </c>
      <c r="G30" s="100">
        <v>600.0353578799976</v>
      </c>
      <c r="H30" s="100">
        <v>636.75446436000107</v>
      </c>
      <c r="I30" s="100">
        <v>5981.1431330395972</v>
      </c>
      <c r="J30" s="100">
        <v>1079.0393396000136</v>
      </c>
      <c r="K30" s="100">
        <v>182.02552920000022</v>
      </c>
      <c r="L30" s="100">
        <v>111.39849503999996</v>
      </c>
      <c r="M30" s="100">
        <v>66.936525119999999</v>
      </c>
      <c r="N30" s="119">
        <v>9882.6954539596118</v>
      </c>
      <c r="AE30" s="151"/>
      <c r="AF30" s="151"/>
      <c r="AG30" s="151"/>
      <c r="AH30" s="151"/>
      <c r="AI30" s="151"/>
      <c r="AJ30" s="151"/>
      <c r="AK30" s="151"/>
      <c r="AL30" s="151"/>
      <c r="AM30" s="151"/>
      <c r="AN30" s="151"/>
      <c r="AO30" s="151"/>
      <c r="AP30" s="151"/>
    </row>
    <row r="31" spans="2:42" x14ac:dyDescent="0.35">
      <c r="B31" s="76" t="s">
        <v>14</v>
      </c>
      <c r="C31" s="121">
        <v>2393.3306120799989</v>
      </c>
      <c r="D31" s="121">
        <v>11657.895639039694</v>
      </c>
      <c r="E31" s="121">
        <v>17702.033388080123</v>
      </c>
      <c r="F31" s="121">
        <v>42941.605450720279</v>
      </c>
      <c r="G31" s="121">
        <v>44067.908973440892</v>
      </c>
      <c r="H31" s="121">
        <v>54251.650158676704</v>
      </c>
      <c r="I31" s="121">
        <v>244053.8905995813</v>
      </c>
      <c r="J31" s="121">
        <v>43966.598583719533</v>
      </c>
      <c r="K31" s="121">
        <v>7731.1237813799835</v>
      </c>
      <c r="L31" s="121">
        <v>4440.6140504400191</v>
      </c>
      <c r="M31" s="121">
        <v>3517.5915615800004</v>
      </c>
      <c r="N31" s="121">
        <v>476724.24279873853</v>
      </c>
      <c r="AE31" s="151"/>
      <c r="AF31" s="151"/>
      <c r="AG31" s="151"/>
      <c r="AH31" s="151"/>
      <c r="AI31" s="151"/>
      <c r="AJ31" s="151"/>
      <c r="AK31" s="151"/>
      <c r="AL31" s="151"/>
      <c r="AM31" s="151"/>
      <c r="AN31" s="151"/>
      <c r="AO31" s="151"/>
      <c r="AP31" s="151"/>
    </row>
  </sheetData>
  <hyperlinks>
    <hyperlink ref="O1" location="'Cot° par adm&amp;Prov TTC'!A1" display="Variable suivante" xr:uid="{4BC04C88-6873-4F9C-92BC-DDDAF6896821}"/>
    <hyperlink ref="O2" location="'Cot°. par grade TTC'!A1" display="Variable précédente" xr:uid="{A97AEFD2-8AA7-468C-9D5F-7F40EE1C9D26}"/>
  </hyperlink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>
    <tabColor theme="0"/>
  </sheetPr>
  <dimension ref="A1:C34"/>
  <sheetViews>
    <sheetView showGridLines="0" workbookViewId="0"/>
  </sheetViews>
  <sheetFormatPr baseColWidth="10" defaultColWidth="11" defaultRowHeight="15.5" x14ac:dyDescent="0.35"/>
  <cols>
    <col min="1" max="2" width="11" style="2"/>
    <col min="3" max="3" width="52.58203125" style="2" bestFit="1" customWidth="1"/>
    <col min="4" max="16384" width="11" style="2"/>
  </cols>
  <sheetData>
    <row r="1" spans="1:3" x14ac:dyDescent="0.35">
      <c r="A1" s="2" t="s">
        <v>209</v>
      </c>
    </row>
    <row r="2" spans="1:3" x14ac:dyDescent="0.35">
      <c r="B2" s="67" t="s">
        <v>208</v>
      </c>
    </row>
    <row r="3" spans="1:3" x14ac:dyDescent="0.35">
      <c r="B3" s="68"/>
      <c r="C3" s="68"/>
    </row>
    <row r="4" spans="1:3" x14ac:dyDescent="0.35">
      <c r="B4" s="7" t="s">
        <v>5</v>
      </c>
      <c r="C4" s="7" t="s">
        <v>210</v>
      </c>
    </row>
    <row r="5" spans="1:3" x14ac:dyDescent="0.35">
      <c r="B5" s="7" t="s">
        <v>67</v>
      </c>
      <c r="C5" s="7" t="s">
        <v>211</v>
      </c>
    </row>
    <row r="6" spans="1:3" x14ac:dyDescent="0.35">
      <c r="B6" s="7" t="s">
        <v>68</v>
      </c>
      <c r="C6" s="7" t="s">
        <v>212</v>
      </c>
    </row>
    <row r="7" spans="1:3" x14ac:dyDescent="0.35">
      <c r="B7" s="7" t="s">
        <v>213</v>
      </c>
      <c r="C7" s="7" t="s">
        <v>214</v>
      </c>
    </row>
    <row r="8" spans="1:3" x14ac:dyDescent="0.35">
      <c r="B8" s="7" t="s">
        <v>65</v>
      </c>
      <c r="C8" s="7" t="s">
        <v>215</v>
      </c>
    </row>
    <row r="9" spans="1:3" x14ac:dyDescent="0.35">
      <c r="B9" s="7" t="s">
        <v>66</v>
      </c>
      <c r="C9" s="7" t="s">
        <v>216</v>
      </c>
    </row>
    <row r="10" spans="1:3" x14ac:dyDescent="0.35">
      <c r="B10" s="7" t="s">
        <v>63</v>
      </c>
      <c r="C10" s="7" t="s">
        <v>217</v>
      </c>
    </row>
    <row r="11" spans="1:3" x14ac:dyDescent="0.35">
      <c r="B11" s="7" t="s">
        <v>64</v>
      </c>
      <c r="C11" s="7" t="s">
        <v>218</v>
      </c>
    </row>
    <row r="12" spans="1:3" x14ac:dyDescent="0.35">
      <c r="B12" s="7" t="s">
        <v>219</v>
      </c>
      <c r="C12" s="7" t="s">
        <v>220</v>
      </c>
    </row>
    <row r="13" spans="1:3" x14ac:dyDescent="0.35">
      <c r="B13" s="7" t="s">
        <v>221</v>
      </c>
      <c r="C13" s="7" t="s">
        <v>222</v>
      </c>
    </row>
    <row r="14" spans="1:3" x14ac:dyDescent="0.35">
      <c r="B14" s="7" t="s">
        <v>223</v>
      </c>
      <c r="C14" s="7" t="s">
        <v>224</v>
      </c>
    </row>
    <row r="15" spans="1:3" x14ac:dyDescent="0.35">
      <c r="B15" s="7" t="s">
        <v>62</v>
      </c>
      <c r="C15" s="7" t="s">
        <v>225</v>
      </c>
    </row>
    <row r="16" spans="1:3" x14ac:dyDescent="0.35">
      <c r="B16" s="7" t="s">
        <v>61</v>
      </c>
      <c r="C16" s="7" t="s">
        <v>226</v>
      </c>
    </row>
    <row r="17" spans="2:3" x14ac:dyDescent="0.35">
      <c r="B17" s="7" t="s">
        <v>227</v>
      </c>
      <c r="C17" s="7" t="s">
        <v>228</v>
      </c>
    </row>
    <row r="18" spans="2:3" x14ac:dyDescent="0.35">
      <c r="B18" s="7" t="s">
        <v>229</v>
      </c>
      <c r="C18" s="7" t="s">
        <v>230</v>
      </c>
    </row>
    <row r="19" spans="2:3" x14ac:dyDescent="0.35">
      <c r="B19" s="7" t="s">
        <v>231</v>
      </c>
      <c r="C19" s="7" t="s">
        <v>232</v>
      </c>
    </row>
    <row r="20" spans="2:3" x14ac:dyDescent="0.35">
      <c r="B20" s="7" t="s">
        <v>75</v>
      </c>
      <c r="C20" s="7" t="s">
        <v>233</v>
      </c>
    </row>
    <row r="21" spans="2:3" x14ac:dyDescent="0.35">
      <c r="B21" s="7" t="s">
        <v>76</v>
      </c>
      <c r="C21" s="7" t="s">
        <v>234</v>
      </c>
    </row>
    <row r="22" spans="2:3" x14ac:dyDescent="0.35">
      <c r="B22" s="7" t="s">
        <v>60</v>
      </c>
      <c r="C22" s="7" t="s">
        <v>235</v>
      </c>
    </row>
    <row r="23" spans="2:3" x14ac:dyDescent="0.35">
      <c r="B23" s="7" t="s">
        <v>203</v>
      </c>
      <c r="C23" s="7" t="s">
        <v>236</v>
      </c>
    </row>
    <row r="24" spans="2:3" x14ac:dyDescent="0.35">
      <c r="B24" s="7" t="s">
        <v>182</v>
      </c>
      <c r="C24" s="7" t="s">
        <v>237</v>
      </c>
    </row>
    <row r="25" spans="2:3" x14ac:dyDescent="0.35">
      <c r="B25" s="7" t="s">
        <v>202</v>
      </c>
      <c r="C25" s="7" t="s">
        <v>238</v>
      </c>
    </row>
    <row r="26" spans="2:3" x14ac:dyDescent="0.35">
      <c r="B26" s="376" t="s">
        <v>709</v>
      </c>
      <c r="C26" s="377" t="s">
        <v>710</v>
      </c>
    </row>
    <row r="27" spans="2:3" x14ac:dyDescent="0.35">
      <c r="B27" s="7" t="s">
        <v>83</v>
      </c>
      <c r="C27" s="7" t="s">
        <v>239</v>
      </c>
    </row>
    <row r="28" spans="2:3" x14ac:dyDescent="0.35">
      <c r="B28" s="7" t="s">
        <v>82</v>
      </c>
      <c r="C28" s="7" t="s">
        <v>240</v>
      </c>
    </row>
    <row r="29" spans="2:3" x14ac:dyDescent="0.35">
      <c r="B29" s="7" t="s">
        <v>241</v>
      </c>
      <c r="C29" s="7" t="s">
        <v>242</v>
      </c>
    </row>
    <row r="30" spans="2:3" x14ac:dyDescent="0.35">
      <c r="B30" s="7" t="s">
        <v>243</v>
      </c>
      <c r="C30" s="7" t="s">
        <v>244</v>
      </c>
    </row>
    <row r="31" spans="2:3" x14ac:dyDescent="0.35">
      <c r="B31" s="7" t="s">
        <v>245</v>
      </c>
      <c r="C31" s="7" t="s">
        <v>246</v>
      </c>
    </row>
    <row r="32" spans="2:3" x14ac:dyDescent="0.35">
      <c r="B32" s="7" t="s">
        <v>59</v>
      </c>
      <c r="C32" s="7" t="s">
        <v>247</v>
      </c>
    </row>
    <row r="33" spans="2:3" x14ac:dyDescent="0.35">
      <c r="B33" s="7" t="s">
        <v>251</v>
      </c>
      <c r="C33" s="7" t="s">
        <v>248</v>
      </c>
    </row>
    <row r="34" spans="2:3" x14ac:dyDescent="0.35">
      <c r="B34" s="18" t="s">
        <v>249</v>
      </c>
      <c r="C34" s="19" t="s">
        <v>250</v>
      </c>
    </row>
  </sheetData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Feuil15">
    <tabColor theme="0"/>
  </sheetPr>
  <dimension ref="B1:BF35"/>
  <sheetViews>
    <sheetView showGridLines="0" workbookViewId="0">
      <pane xSplit="2" ySplit="4" topLeftCell="T5" activePane="bottomRight" state="frozen"/>
      <selection pane="topRight" activeCell="C1" sqref="C1"/>
      <selection pane="bottomLeft" activeCell="A5" sqref="A5"/>
      <selection pane="bottomRight" activeCell="AD1" sqref="AD1"/>
    </sheetView>
  </sheetViews>
  <sheetFormatPr baseColWidth="10" defaultColWidth="11" defaultRowHeight="15.5" x14ac:dyDescent="0.35"/>
  <cols>
    <col min="1" max="1" width="11" style="2"/>
    <col min="2" max="2" width="41.75" style="2" customWidth="1"/>
    <col min="3" max="3" width="13.4140625" style="2" customWidth="1"/>
    <col min="4" max="7" width="11" style="2"/>
    <col min="8" max="8" width="11" style="2" customWidth="1"/>
    <col min="9" max="9" width="12.58203125" style="2" customWidth="1"/>
    <col min="10" max="19" width="11" style="2"/>
    <col min="20" max="20" width="10" style="2" customWidth="1"/>
    <col min="21" max="21" width="11" style="2"/>
    <col min="22" max="22" width="12.25" style="2" customWidth="1"/>
    <col min="23" max="23" width="9" style="2" customWidth="1"/>
    <col min="24" max="26" width="11" style="2"/>
    <col min="27" max="27" width="8.83203125" style="2" customWidth="1"/>
    <col min="28" max="16384" width="11" style="2"/>
  </cols>
  <sheetData>
    <row r="1" spans="2:58" x14ac:dyDescent="0.35">
      <c r="AD1" s="80" t="s">
        <v>253</v>
      </c>
    </row>
    <row r="2" spans="2:58" ht="18" x14ac:dyDescent="0.4">
      <c r="B2" s="79" t="s">
        <v>645</v>
      </c>
      <c r="AD2" s="81" t="s">
        <v>254</v>
      </c>
    </row>
    <row r="4" spans="2:58" x14ac:dyDescent="0.35">
      <c r="B4" s="76" t="s">
        <v>260</v>
      </c>
      <c r="C4" s="98" t="s">
        <v>341</v>
      </c>
      <c r="D4" s="98" t="s">
        <v>8</v>
      </c>
      <c r="E4" s="98" t="s">
        <v>342</v>
      </c>
      <c r="F4" s="98" t="s">
        <v>343</v>
      </c>
      <c r="G4" s="101" t="s">
        <v>344</v>
      </c>
      <c r="H4" s="98" t="s">
        <v>345</v>
      </c>
      <c r="I4" s="98" t="s">
        <v>346</v>
      </c>
      <c r="J4" s="98" t="s">
        <v>347</v>
      </c>
      <c r="K4" s="98" t="s">
        <v>348</v>
      </c>
      <c r="L4" s="101" t="s">
        <v>10</v>
      </c>
      <c r="M4" s="98" t="s">
        <v>349</v>
      </c>
      <c r="N4" s="98" t="s">
        <v>350</v>
      </c>
      <c r="O4" s="98" t="s">
        <v>351</v>
      </c>
      <c r="P4" s="98" t="s">
        <v>352</v>
      </c>
      <c r="Q4" s="98" t="s">
        <v>353</v>
      </c>
      <c r="R4" s="98" t="s">
        <v>354</v>
      </c>
      <c r="S4" s="98" t="s">
        <v>11</v>
      </c>
      <c r="T4" s="98" t="s">
        <v>355</v>
      </c>
      <c r="U4" s="98" t="s">
        <v>356</v>
      </c>
      <c r="V4" s="98" t="s">
        <v>357</v>
      </c>
      <c r="W4" s="98" t="s">
        <v>358</v>
      </c>
      <c r="X4" s="98" t="s">
        <v>359</v>
      </c>
      <c r="Y4" s="98" t="s">
        <v>360</v>
      </c>
      <c r="Z4" s="98" t="s">
        <v>361</v>
      </c>
      <c r="AA4" s="98" t="s">
        <v>362</v>
      </c>
      <c r="AB4" s="98" t="s">
        <v>363</v>
      </c>
      <c r="AC4" s="98" t="s">
        <v>14</v>
      </c>
    </row>
    <row r="5" spans="2:58" x14ac:dyDescent="0.35">
      <c r="B5" s="31" t="s">
        <v>21</v>
      </c>
      <c r="C5" s="99">
        <v>28.552264560000012</v>
      </c>
      <c r="D5" s="99">
        <v>112.89297815999976</v>
      </c>
      <c r="E5" s="99">
        <v>235.50816455999885</v>
      </c>
      <c r="F5" s="99">
        <v>11.759107680000001</v>
      </c>
      <c r="G5" s="99">
        <v>37.807695360000011</v>
      </c>
      <c r="H5" s="99">
        <v>88.062950159999929</v>
      </c>
      <c r="I5" s="99">
        <v>26.198892000000011</v>
      </c>
      <c r="J5" s="99">
        <v>98.665644959999824</v>
      </c>
      <c r="K5" s="99">
        <v>144.80581895999978</v>
      </c>
      <c r="L5" s="99">
        <v>1246.6679381800079</v>
      </c>
      <c r="M5" s="99">
        <v>180.42057899999949</v>
      </c>
      <c r="N5" s="213">
        <v>52.50788244000001</v>
      </c>
      <c r="O5" s="100">
        <v>68.955194159999976</v>
      </c>
      <c r="P5" s="100">
        <v>68.120787239999999</v>
      </c>
      <c r="Q5" s="100">
        <v>157.37650631999958</v>
      </c>
      <c r="R5" s="100">
        <v>61.967080799999991</v>
      </c>
      <c r="S5" s="100">
        <v>48.115308240000019</v>
      </c>
      <c r="T5" s="100">
        <v>27.552315600000007</v>
      </c>
      <c r="U5" s="100">
        <v>175.69915487999916</v>
      </c>
      <c r="V5" s="100">
        <v>38.689707240000004</v>
      </c>
      <c r="W5" s="100">
        <v>24.679542240000004</v>
      </c>
      <c r="X5" s="100">
        <v>249.26076431999846</v>
      </c>
      <c r="Y5" s="100">
        <v>15.415035480000004</v>
      </c>
      <c r="Z5" s="100">
        <v>26.826988320000012</v>
      </c>
      <c r="AA5" s="100">
        <v>76.465532159999967</v>
      </c>
      <c r="AB5" s="100">
        <v>23.128697880000008</v>
      </c>
      <c r="AC5" s="119">
        <v>3326.1025309000024</v>
      </c>
    </row>
    <row r="6" spans="2:58" x14ac:dyDescent="0.35">
      <c r="B6" s="7" t="s">
        <v>22</v>
      </c>
      <c r="C6" s="100">
        <v>36.874380960000011</v>
      </c>
      <c r="D6" s="100">
        <v>145.88562671999983</v>
      </c>
      <c r="E6" s="100">
        <v>215.37381167999916</v>
      </c>
      <c r="F6" s="100">
        <v>12.039724080000001</v>
      </c>
      <c r="G6" s="100">
        <v>19.077248160000003</v>
      </c>
      <c r="H6" s="100">
        <v>19.958316480000004</v>
      </c>
      <c r="I6" s="100">
        <v>50.17860288</v>
      </c>
      <c r="J6" s="100">
        <v>238.75550783999878</v>
      </c>
      <c r="K6" s="100">
        <v>262.69447751999917</v>
      </c>
      <c r="L6" s="100">
        <v>1507.5150825600051</v>
      </c>
      <c r="M6" s="100">
        <v>298.92763619999869</v>
      </c>
      <c r="N6" s="214">
        <v>55.385635680000007</v>
      </c>
      <c r="O6" s="100">
        <v>121.8186316799997</v>
      </c>
      <c r="P6" s="100">
        <v>77.025408479999996</v>
      </c>
      <c r="Q6" s="100">
        <v>15.582088800000001</v>
      </c>
      <c r="R6" s="100">
        <v>67.910265359999983</v>
      </c>
      <c r="S6" s="100">
        <v>55.368541440000008</v>
      </c>
      <c r="T6" s="100">
        <v>145.6563607199997</v>
      </c>
      <c r="U6" s="100">
        <v>119.48132879999979</v>
      </c>
      <c r="V6" s="100">
        <v>24.976847520000007</v>
      </c>
      <c r="W6" s="100">
        <v>59.732785440000015</v>
      </c>
      <c r="X6" s="100">
        <v>95.883688799999916</v>
      </c>
      <c r="Y6" s="100">
        <v>88.169663520000043</v>
      </c>
      <c r="Z6" s="100">
        <v>19.586275200000003</v>
      </c>
      <c r="AA6" s="100">
        <v>133.75356551999957</v>
      </c>
      <c r="AB6" s="100">
        <v>98.047089359999902</v>
      </c>
      <c r="AC6" s="119">
        <v>3985.6585913999998</v>
      </c>
    </row>
    <row r="7" spans="2:58" x14ac:dyDescent="0.35">
      <c r="B7" s="7" t="s">
        <v>23</v>
      </c>
      <c r="C7" s="100">
        <v>49.658689440000003</v>
      </c>
      <c r="D7" s="100">
        <v>133.41544271999956</v>
      </c>
      <c r="E7" s="100">
        <v>84.068107919999989</v>
      </c>
      <c r="F7" s="100">
        <v>39.835818000000003</v>
      </c>
      <c r="G7" s="100">
        <v>76.159927080000074</v>
      </c>
      <c r="H7" s="100">
        <v>82.70674271999998</v>
      </c>
      <c r="I7" s="100">
        <v>109.27422251999994</v>
      </c>
      <c r="J7" s="100">
        <v>503.28694507999853</v>
      </c>
      <c r="K7" s="100">
        <v>217.93554791999901</v>
      </c>
      <c r="L7" s="100">
        <v>1545.8216270000125</v>
      </c>
      <c r="M7" s="100">
        <v>365.29929539999716</v>
      </c>
      <c r="N7" s="214">
        <v>83.905313039999953</v>
      </c>
      <c r="O7" s="100">
        <v>273.22925867999874</v>
      </c>
      <c r="P7" s="100">
        <v>186.13376891999926</v>
      </c>
      <c r="Q7" s="100">
        <v>63.560552040000019</v>
      </c>
      <c r="R7" s="100">
        <v>66.774844079999994</v>
      </c>
      <c r="S7" s="100">
        <v>64.417502880000015</v>
      </c>
      <c r="T7" s="100">
        <v>60.585491520000033</v>
      </c>
      <c r="U7" s="100">
        <v>300.95966231999796</v>
      </c>
      <c r="V7" s="100">
        <v>35.504144280000006</v>
      </c>
      <c r="W7" s="100">
        <v>68.145393240000004</v>
      </c>
      <c r="X7" s="100">
        <v>197.97210035999936</v>
      </c>
      <c r="Y7" s="100">
        <v>41.248351800000016</v>
      </c>
      <c r="Z7" s="100">
        <v>40.056357240000011</v>
      </c>
      <c r="AA7" s="100">
        <v>185.06987531999943</v>
      </c>
      <c r="AB7" s="100">
        <v>114.33693707999984</v>
      </c>
      <c r="AC7" s="119">
        <v>4989.3619186000014</v>
      </c>
    </row>
    <row r="8" spans="2:58" x14ac:dyDescent="0.35">
      <c r="B8" s="7" t="s">
        <v>25</v>
      </c>
      <c r="C8" s="100">
        <v>37.207506240000015</v>
      </c>
      <c r="D8" s="100">
        <v>49.789428120000025</v>
      </c>
      <c r="E8" s="100">
        <v>67.262083560000008</v>
      </c>
      <c r="F8" s="100">
        <v>12.211859520000001</v>
      </c>
      <c r="G8" s="100">
        <v>33.693411600000012</v>
      </c>
      <c r="H8" s="100">
        <v>40.769290080000005</v>
      </c>
      <c r="I8" s="100">
        <v>72.961600319999974</v>
      </c>
      <c r="J8" s="100">
        <v>49.282830000000018</v>
      </c>
      <c r="K8" s="100">
        <v>175.67850635999943</v>
      </c>
      <c r="L8" s="100">
        <v>1646.7458594000304</v>
      </c>
      <c r="M8" s="100">
        <v>129.55046327999969</v>
      </c>
      <c r="N8" s="214">
        <v>33.50917728000001</v>
      </c>
      <c r="O8" s="100">
        <v>122.63718203999974</v>
      </c>
      <c r="P8" s="100">
        <v>51.194027520000006</v>
      </c>
      <c r="Q8" s="100">
        <v>25.976360160000006</v>
      </c>
      <c r="R8" s="100">
        <v>87.847829279999928</v>
      </c>
      <c r="S8" s="100">
        <v>101.79277271999979</v>
      </c>
      <c r="T8" s="100">
        <v>64.933305840000003</v>
      </c>
      <c r="U8" s="100">
        <v>91.622023199999887</v>
      </c>
      <c r="V8" s="100">
        <v>25.702895520000006</v>
      </c>
      <c r="W8" s="100">
        <v>28.09734120000001</v>
      </c>
      <c r="X8" s="100">
        <v>130.00027247999975</v>
      </c>
      <c r="Y8" s="100">
        <v>26.818333920000011</v>
      </c>
      <c r="Z8" s="100">
        <v>29.480155800000013</v>
      </c>
      <c r="AA8" s="100">
        <v>124.50751379999973</v>
      </c>
      <c r="AB8" s="100">
        <v>36.47918016000002</v>
      </c>
      <c r="AC8" s="119">
        <v>3295.7512094000285</v>
      </c>
      <c r="AG8" s="151"/>
      <c r="AH8" s="151"/>
      <c r="AI8" s="151"/>
      <c r="AJ8" s="151"/>
      <c r="AK8" s="151"/>
      <c r="AL8" s="151"/>
      <c r="AM8" s="151"/>
      <c r="AN8" s="151"/>
      <c r="AO8" s="151"/>
      <c r="AP8" s="151"/>
      <c r="AQ8" s="151"/>
      <c r="AR8" s="151"/>
      <c r="AS8" s="151"/>
      <c r="AT8" s="151"/>
      <c r="AU8" s="151"/>
      <c r="AV8" s="151"/>
      <c r="AW8" s="151"/>
      <c r="AX8" s="151"/>
      <c r="AY8" s="151"/>
      <c r="AZ8" s="151"/>
      <c r="BA8" s="151"/>
      <c r="BB8" s="151"/>
      <c r="BC8" s="151"/>
      <c r="BD8" s="151"/>
      <c r="BE8" s="151"/>
      <c r="BF8" s="151"/>
    </row>
    <row r="9" spans="2:58" x14ac:dyDescent="0.35">
      <c r="B9" s="7" t="s">
        <v>27</v>
      </c>
      <c r="C9" s="100">
        <v>16.596990720000001</v>
      </c>
      <c r="D9" s="100">
        <v>51.657225120000014</v>
      </c>
      <c r="E9" s="100">
        <v>107.2187215199997</v>
      </c>
      <c r="F9" s="100">
        <v>0</v>
      </c>
      <c r="G9" s="100">
        <v>21.280622400000006</v>
      </c>
      <c r="H9" s="100">
        <v>24.484099680000007</v>
      </c>
      <c r="I9" s="100">
        <v>10.03281048</v>
      </c>
      <c r="J9" s="100">
        <v>24.256116000000006</v>
      </c>
      <c r="K9" s="100">
        <v>89.940565799999888</v>
      </c>
      <c r="L9" s="100">
        <v>648.22917962000247</v>
      </c>
      <c r="M9" s="100">
        <v>67.559730479999999</v>
      </c>
      <c r="N9" s="214">
        <v>10.922433120000001</v>
      </c>
      <c r="O9" s="100">
        <v>39.211713359999997</v>
      </c>
      <c r="P9" s="100">
        <v>14.548764960000003</v>
      </c>
      <c r="Q9" s="100">
        <v>5.4582735600000003</v>
      </c>
      <c r="R9" s="100">
        <v>28.715127120000005</v>
      </c>
      <c r="S9" s="100">
        <v>15.725566800000005</v>
      </c>
      <c r="T9" s="100">
        <v>18.400011840000001</v>
      </c>
      <c r="U9" s="100">
        <v>49.92432048000002</v>
      </c>
      <c r="V9" s="100">
        <v>15.275664000000003</v>
      </c>
      <c r="W9" s="100">
        <v>5.4195393600000017</v>
      </c>
      <c r="X9" s="100">
        <v>75.317355359999965</v>
      </c>
      <c r="Y9" s="100">
        <v>10.986634080000002</v>
      </c>
      <c r="Z9" s="100">
        <v>1.9528581599999999</v>
      </c>
      <c r="AA9" s="100">
        <v>26.436809520000004</v>
      </c>
      <c r="AB9" s="100">
        <v>8.5611067200000015</v>
      </c>
      <c r="AC9" s="119">
        <v>1388.112240260002</v>
      </c>
    </row>
    <row r="10" spans="2:58" x14ac:dyDescent="0.35">
      <c r="B10" s="7" t="s">
        <v>261</v>
      </c>
      <c r="C10" s="100">
        <v>11.329817760000003</v>
      </c>
      <c r="D10" s="100">
        <v>91.374274439999994</v>
      </c>
      <c r="E10" s="100">
        <v>63.007197120000001</v>
      </c>
      <c r="F10" s="100">
        <v>9.434125439999999</v>
      </c>
      <c r="G10" s="100">
        <v>5.8727923200000003</v>
      </c>
      <c r="H10" s="100">
        <v>0</v>
      </c>
      <c r="I10" s="100">
        <v>7.8638349600000002</v>
      </c>
      <c r="J10" s="100">
        <v>145.8133070399997</v>
      </c>
      <c r="K10" s="100">
        <v>43.258873680000008</v>
      </c>
      <c r="L10" s="100">
        <v>2339.9034048200247</v>
      </c>
      <c r="M10" s="100">
        <v>94.802093639999995</v>
      </c>
      <c r="N10" s="214">
        <v>68.41500191999998</v>
      </c>
      <c r="O10" s="100">
        <v>368.55292319999796</v>
      </c>
      <c r="P10" s="100">
        <v>15.600732480000001</v>
      </c>
      <c r="Q10" s="100">
        <v>4.1900630400000001</v>
      </c>
      <c r="R10" s="100">
        <v>210.2882867999991</v>
      </c>
      <c r="S10" s="100">
        <v>4.2222967200000001</v>
      </c>
      <c r="T10" s="100">
        <v>198.90329903999887</v>
      </c>
      <c r="U10" s="100">
        <v>20.685215880000005</v>
      </c>
      <c r="V10" s="100">
        <v>31.997753280000012</v>
      </c>
      <c r="W10" s="100">
        <v>135.65787263999957</v>
      </c>
      <c r="X10" s="100">
        <v>10.481908319999999</v>
      </c>
      <c r="Y10" s="100">
        <v>39.23444520000001</v>
      </c>
      <c r="Z10" s="100">
        <v>24.072941160000006</v>
      </c>
      <c r="AA10" s="100">
        <v>132.9967907999999</v>
      </c>
      <c r="AB10" s="100">
        <v>42.155043120000009</v>
      </c>
      <c r="AC10" s="119">
        <v>4120.1142948200204</v>
      </c>
    </row>
    <row r="11" spans="2:58" x14ac:dyDescent="0.35">
      <c r="B11" s="7" t="s">
        <v>31</v>
      </c>
      <c r="C11" s="100">
        <v>4.27278672</v>
      </c>
      <c r="D11" s="100">
        <v>140.39045423999985</v>
      </c>
      <c r="E11" s="100">
        <v>58.662241560000005</v>
      </c>
      <c r="F11" s="100">
        <v>24.400323360000009</v>
      </c>
      <c r="G11" s="100">
        <v>12.762247680000002</v>
      </c>
      <c r="H11" s="100">
        <v>21.423850560000005</v>
      </c>
      <c r="I11" s="100">
        <v>42.299509320000006</v>
      </c>
      <c r="J11" s="100">
        <v>132.07274063999969</v>
      </c>
      <c r="K11" s="100">
        <v>146.6599363199995</v>
      </c>
      <c r="L11" s="100">
        <v>1156.0852929600142</v>
      </c>
      <c r="M11" s="100">
        <v>197.44475111999935</v>
      </c>
      <c r="N11" s="214">
        <v>141.36585623999986</v>
      </c>
      <c r="O11" s="100">
        <v>146.57276447999953</v>
      </c>
      <c r="P11" s="100">
        <v>55.0975824</v>
      </c>
      <c r="Q11" s="100">
        <v>69.916212720000019</v>
      </c>
      <c r="R11" s="100">
        <v>64.490322239999998</v>
      </c>
      <c r="S11" s="100">
        <v>31.576924800000008</v>
      </c>
      <c r="T11" s="100">
        <v>33.482373840000015</v>
      </c>
      <c r="U11" s="100">
        <v>72.981421919999988</v>
      </c>
      <c r="V11" s="100">
        <v>2.6851766400000003</v>
      </c>
      <c r="W11" s="100">
        <v>20.320360560000005</v>
      </c>
      <c r="X11" s="100">
        <v>78.168697199999968</v>
      </c>
      <c r="Y11" s="100">
        <v>15.176180880000002</v>
      </c>
      <c r="Z11" s="100">
        <v>3.9273436799999999</v>
      </c>
      <c r="AA11" s="100">
        <v>118.73071115999977</v>
      </c>
      <c r="AB11" s="100">
        <v>88.605564119999983</v>
      </c>
      <c r="AC11" s="119">
        <v>2879.5716273600115</v>
      </c>
    </row>
    <row r="12" spans="2:58" x14ac:dyDescent="0.35">
      <c r="B12" s="7" t="s">
        <v>33</v>
      </c>
      <c r="C12" s="100">
        <v>15.739007760000003</v>
      </c>
      <c r="D12" s="100">
        <v>59.910349680000024</v>
      </c>
      <c r="E12" s="100">
        <v>73.793755439999927</v>
      </c>
      <c r="F12" s="100">
        <v>7.4102803200000009</v>
      </c>
      <c r="G12" s="100">
        <v>16.306534080000002</v>
      </c>
      <c r="H12" s="100">
        <v>37.052692560000018</v>
      </c>
      <c r="I12" s="100">
        <v>47.767354560000015</v>
      </c>
      <c r="J12" s="100">
        <v>49.991104080000021</v>
      </c>
      <c r="K12" s="100">
        <v>174.54788063999939</v>
      </c>
      <c r="L12" s="100">
        <v>566.22725856000045</v>
      </c>
      <c r="M12" s="100">
        <v>95.527784519999898</v>
      </c>
      <c r="N12" s="214">
        <v>10.982105280000001</v>
      </c>
      <c r="O12" s="100">
        <v>20.870960400000005</v>
      </c>
      <c r="P12" s="100">
        <v>34.378511040000006</v>
      </c>
      <c r="Q12" s="100">
        <v>16.460489160000002</v>
      </c>
      <c r="R12" s="100">
        <v>13.0512528</v>
      </c>
      <c r="S12" s="100">
        <v>22.767470640000006</v>
      </c>
      <c r="T12" s="100">
        <v>22.22006652000001</v>
      </c>
      <c r="U12" s="100">
        <v>104.28762959999986</v>
      </c>
      <c r="V12" s="100">
        <v>8.7262495200000014</v>
      </c>
      <c r="W12" s="100">
        <v>26.583629760000008</v>
      </c>
      <c r="X12" s="100">
        <v>38.994261120000012</v>
      </c>
      <c r="Y12" s="100">
        <v>22.944207240000004</v>
      </c>
      <c r="Z12" s="100">
        <v>17.063010720000001</v>
      </c>
      <c r="AA12" s="100">
        <v>54.552494880000026</v>
      </c>
      <c r="AB12" s="100">
        <v>16.217901359999999</v>
      </c>
      <c r="AC12" s="119">
        <v>1574.3742422399996</v>
      </c>
    </row>
    <row r="13" spans="2:58" x14ac:dyDescent="0.35">
      <c r="B13" s="7" t="s">
        <v>35</v>
      </c>
      <c r="C13" s="100">
        <v>3247.1976131400902</v>
      </c>
      <c r="D13" s="100">
        <v>11478.161519358406</v>
      </c>
      <c r="E13" s="100">
        <v>6916.7058641603408</v>
      </c>
      <c r="F13" s="100">
        <v>11658.366992997464</v>
      </c>
      <c r="G13" s="100">
        <v>4623.7048078201142</v>
      </c>
      <c r="H13" s="100">
        <v>13977.115957434788</v>
      </c>
      <c r="I13" s="100">
        <v>15191.517796154028</v>
      </c>
      <c r="J13" s="100">
        <v>11828.083097517892</v>
      </c>
      <c r="K13" s="100">
        <v>4382.03902140013</v>
      </c>
      <c r="L13" s="100">
        <v>31177.324705127445</v>
      </c>
      <c r="M13" s="100">
        <v>18590.151507711147</v>
      </c>
      <c r="N13" s="214">
        <v>16001.143360712495</v>
      </c>
      <c r="O13" s="100">
        <v>37412.748948499313</v>
      </c>
      <c r="P13" s="100">
        <v>8859.7346867202978</v>
      </c>
      <c r="Q13" s="100">
        <v>5069.0000995001901</v>
      </c>
      <c r="R13" s="100">
        <v>11959.969079597646</v>
      </c>
      <c r="S13" s="100">
        <v>10561.831724659176</v>
      </c>
      <c r="T13" s="100">
        <v>6915.0631276601216</v>
      </c>
      <c r="U13" s="100">
        <v>22957.403936907038</v>
      </c>
      <c r="V13" s="100">
        <v>5791.6856409001966</v>
      </c>
      <c r="W13" s="100">
        <v>9701.1968369999195</v>
      </c>
      <c r="X13" s="100">
        <v>20231.972394988323</v>
      </c>
      <c r="Y13" s="100">
        <v>9414.8178574000885</v>
      </c>
      <c r="Z13" s="100">
        <v>7558.6674200002644</v>
      </c>
      <c r="AA13" s="100">
        <v>10301.883150619369</v>
      </c>
      <c r="AB13" s="100">
        <v>7517.7253679603491</v>
      </c>
      <c r="AC13" s="119">
        <v>323325.21251594654</v>
      </c>
    </row>
    <row r="14" spans="2:58" x14ac:dyDescent="0.35">
      <c r="B14" s="7" t="s">
        <v>37</v>
      </c>
      <c r="C14" s="100">
        <v>68.803583760000009</v>
      </c>
      <c r="D14" s="100">
        <v>86.637558239999919</v>
      </c>
      <c r="E14" s="100">
        <v>185.80798835999911</v>
      </c>
      <c r="F14" s="100">
        <v>6.02352504</v>
      </c>
      <c r="G14" s="100">
        <v>49.760598960000017</v>
      </c>
      <c r="H14" s="100">
        <v>86.606709839999951</v>
      </c>
      <c r="I14" s="100">
        <v>36.719965440000017</v>
      </c>
      <c r="J14" s="100">
        <v>69.51305843999998</v>
      </c>
      <c r="K14" s="100">
        <v>106.11919871999977</v>
      </c>
      <c r="L14" s="100">
        <v>1281.0718738800015</v>
      </c>
      <c r="M14" s="100">
        <v>195.93064943999912</v>
      </c>
      <c r="N14" s="214">
        <v>84.053376359999987</v>
      </c>
      <c r="O14" s="100">
        <v>140.25903551999986</v>
      </c>
      <c r="P14" s="100">
        <v>182.19316535999903</v>
      </c>
      <c r="Q14" s="100">
        <v>34.397035200000012</v>
      </c>
      <c r="R14" s="100">
        <v>73.72178820000002</v>
      </c>
      <c r="S14" s="100">
        <v>54.732624480000005</v>
      </c>
      <c r="T14" s="100">
        <v>90.856573919999875</v>
      </c>
      <c r="U14" s="100">
        <v>215.68542839999895</v>
      </c>
      <c r="V14" s="100">
        <v>12.711176640000003</v>
      </c>
      <c r="W14" s="100">
        <v>23.094875160000008</v>
      </c>
      <c r="X14" s="100">
        <v>94.499013959999843</v>
      </c>
      <c r="Y14" s="100">
        <v>42.117256080000033</v>
      </c>
      <c r="Z14" s="100">
        <v>28.762344000000006</v>
      </c>
      <c r="AA14" s="100">
        <v>132.53074955999955</v>
      </c>
      <c r="AB14" s="100">
        <v>41.226202080000014</v>
      </c>
      <c r="AC14" s="119">
        <v>3423.835355039997</v>
      </c>
    </row>
    <row r="15" spans="2:58" x14ac:dyDescent="0.35">
      <c r="B15" s="7" t="s">
        <v>38</v>
      </c>
      <c r="C15" s="100">
        <v>40.774773600000003</v>
      </c>
      <c r="D15" s="100">
        <v>261.17432171999872</v>
      </c>
      <c r="E15" s="100">
        <v>764.3882883400122</v>
      </c>
      <c r="F15" s="100">
        <v>26.185003200000008</v>
      </c>
      <c r="G15" s="100">
        <v>34.749316080000021</v>
      </c>
      <c r="H15" s="100">
        <v>48.001851000000002</v>
      </c>
      <c r="I15" s="100">
        <v>127.02516479999957</v>
      </c>
      <c r="J15" s="100">
        <v>268.96419575999852</v>
      </c>
      <c r="K15" s="100">
        <v>351.65920211999816</v>
      </c>
      <c r="L15" s="100">
        <v>4526.56461423979</v>
      </c>
      <c r="M15" s="100">
        <v>719.80461688000855</v>
      </c>
      <c r="N15" s="214">
        <v>77.152368239999959</v>
      </c>
      <c r="O15" s="100">
        <v>373.78888775999826</v>
      </c>
      <c r="P15" s="100">
        <v>40.281015600000003</v>
      </c>
      <c r="Q15" s="100">
        <v>131.42516039999956</v>
      </c>
      <c r="R15" s="100">
        <v>54.09357551999998</v>
      </c>
      <c r="S15" s="100">
        <v>249.59833127999894</v>
      </c>
      <c r="T15" s="100">
        <v>77.275461959999944</v>
      </c>
      <c r="U15" s="100">
        <v>517.2174417800004</v>
      </c>
      <c r="V15" s="100">
        <v>33.207999840000006</v>
      </c>
      <c r="W15" s="100">
        <v>48.627789480000018</v>
      </c>
      <c r="X15" s="100">
        <v>350.26588295999852</v>
      </c>
      <c r="Y15" s="100">
        <v>76.456282319999985</v>
      </c>
      <c r="Z15" s="100">
        <v>59.045390640000036</v>
      </c>
      <c r="AA15" s="100">
        <v>487.12374505999918</v>
      </c>
      <c r="AB15" s="100">
        <v>70.52197608000003</v>
      </c>
      <c r="AC15" s="119">
        <v>9815.3726566597998</v>
      </c>
    </row>
    <row r="16" spans="2:58" x14ac:dyDescent="0.35">
      <c r="B16" s="7" t="s">
        <v>39</v>
      </c>
      <c r="C16" s="100">
        <v>49.285116720000005</v>
      </c>
      <c r="D16" s="100">
        <v>164.6687030399994</v>
      </c>
      <c r="E16" s="100">
        <v>91.579754879999967</v>
      </c>
      <c r="F16" s="100">
        <v>80.051711759999961</v>
      </c>
      <c r="G16" s="100">
        <v>49.568995080000008</v>
      </c>
      <c r="H16" s="100">
        <v>31.618553760000001</v>
      </c>
      <c r="I16" s="100">
        <v>130.99224167999967</v>
      </c>
      <c r="J16" s="100">
        <v>128.16221687999979</v>
      </c>
      <c r="K16" s="100">
        <v>253.63166939999854</v>
      </c>
      <c r="L16" s="100">
        <v>2522.2975772400509</v>
      </c>
      <c r="M16" s="100">
        <v>198.77239475999954</v>
      </c>
      <c r="N16" s="214">
        <v>97.434269279999882</v>
      </c>
      <c r="O16" s="100">
        <v>183.36943439999925</v>
      </c>
      <c r="P16" s="100">
        <v>95.708891519999895</v>
      </c>
      <c r="Q16" s="100">
        <v>56.627854559999989</v>
      </c>
      <c r="R16" s="100">
        <v>67.4224344</v>
      </c>
      <c r="S16" s="100">
        <v>76.411383119999982</v>
      </c>
      <c r="T16" s="100">
        <v>206.62586135999919</v>
      </c>
      <c r="U16" s="100">
        <v>138.6229744799997</v>
      </c>
      <c r="V16" s="100">
        <v>105.40363571999993</v>
      </c>
      <c r="W16" s="100">
        <v>81.052905599999974</v>
      </c>
      <c r="X16" s="100">
        <v>108.90815975999979</v>
      </c>
      <c r="Y16" s="100">
        <v>110.04562656000004</v>
      </c>
      <c r="Z16" s="100">
        <v>21.319979040000007</v>
      </c>
      <c r="AA16" s="100">
        <v>129.2429559599997</v>
      </c>
      <c r="AB16" s="100">
        <v>46.54704816000001</v>
      </c>
      <c r="AC16" s="119">
        <v>5225.3723491200444</v>
      </c>
    </row>
    <row r="17" spans="2:29" x14ac:dyDescent="0.35">
      <c r="B17" s="7" t="s">
        <v>42</v>
      </c>
      <c r="C17" s="100">
        <v>4.3999718399999992</v>
      </c>
      <c r="D17" s="100">
        <v>38.739054240000016</v>
      </c>
      <c r="E17" s="100">
        <v>48.480915600000003</v>
      </c>
      <c r="F17" s="100">
        <v>28.540411200000008</v>
      </c>
      <c r="G17" s="100">
        <v>6.9962241600000006</v>
      </c>
      <c r="H17" s="100">
        <v>8.7819609600000028</v>
      </c>
      <c r="I17" s="100">
        <v>23.489967600000004</v>
      </c>
      <c r="J17" s="100">
        <v>87.864723359999971</v>
      </c>
      <c r="K17" s="100">
        <v>105.16059575999975</v>
      </c>
      <c r="L17" s="100">
        <v>483.81629187999783</v>
      </c>
      <c r="M17" s="100">
        <v>59.461331040000012</v>
      </c>
      <c r="N17" s="214">
        <v>28.979681760000013</v>
      </c>
      <c r="O17" s="100">
        <v>52.323368399999993</v>
      </c>
      <c r="P17" s="100">
        <v>42.190730640000005</v>
      </c>
      <c r="Q17" s="100">
        <v>14.839853760000008</v>
      </c>
      <c r="R17" s="100">
        <v>15.469256880000005</v>
      </c>
      <c r="S17" s="100">
        <v>82.379760479999931</v>
      </c>
      <c r="T17" s="100">
        <v>13.265087760000004</v>
      </c>
      <c r="U17" s="100">
        <v>46.509867360000023</v>
      </c>
      <c r="V17" s="100">
        <v>3.7984521599999996</v>
      </c>
      <c r="W17" s="100">
        <v>5.7910193999999997</v>
      </c>
      <c r="X17" s="100">
        <v>30.75594408000001</v>
      </c>
      <c r="Y17" s="100">
        <v>3.13135488</v>
      </c>
      <c r="Z17" s="100">
        <v>10.900241280000001</v>
      </c>
      <c r="AA17" s="100">
        <v>67.604145840000001</v>
      </c>
      <c r="AB17" s="100">
        <v>10.882421280000003</v>
      </c>
      <c r="AC17" s="119">
        <v>1324.5526335999975</v>
      </c>
    </row>
    <row r="18" spans="2:29" x14ac:dyDescent="0.35">
      <c r="B18" s="7" t="s">
        <v>43</v>
      </c>
      <c r="C18" s="100">
        <v>44.29340927999997</v>
      </c>
      <c r="D18" s="100">
        <v>156.21056388</v>
      </c>
      <c r="E18" s="100">
        <v>104.27535144000004</v>
      </c>
      <c r="F18" s="100">
        <v>16.36661952</v>
      </c>
      <c r="G18" s="100">
        <v>14.428789200000001</v>
      </c>
      <c r="H18" s="100">
        <v>17.108829360000001</v>
      </c>
      <c r="I18" s="100">
        <v>19.173151080000007</v>
      </c>
      <c r="J18" s="100">
        <v>145.29650939999993</v>
      </c>
      <c r="K18" s="100">
        <v>108.62301203999994</v>
      </c>
      <c r="L18" s="100">
        <v>720.23916416000611</v>
      </c>
      <c r="M18" s="100">
        <v>311.92783415999969</v>
      </c>
      <c r="N18" s="214">
        <v>48.97656180000002</v>
      </c>
      <c r="O18" s="100">
        <v>69.727798080000014</v>
      </c>
      <c r="P18" s="100">
        <v>63.909212040000014</v>
      </c>
      <c r="Q18" s="100">
        <v>20.727178560000006</v>
      </c>
      <c r="R18" s="100">
        <v>113.22697787999979</v>
      </c>
      <c r="S18" s="100">
        <v>24.115980600000007</v>
      </c>
      <c r="T18" s="100">
        <v>85.049777160000005</v>
      </c>
      <c r="U18" s="100">
        <v>58.813693919999992</v>
      </c>
      <c r="V18" s="100">
        <v>37.069602840000016</v>
      </c>
      <c r="W18" s="100">
        <v>37.119404160000009</v>
      </c>
      <c r="X18" s="100">
        <v>86.548138199999954</v>
      </c>
      <c r="Y18" s="100">
        <v>46.191358080000022</v>
      </c>
      <c r="Z18" s="100">
        <v>18.420547320000001</v>
      </c>
      <c r="AA18" s="100">
        <v>58.343906880000027</v>
      </c>
      <c r="AB18" s="100">
        <v>77.751895680000018</v>
      </c>
      <c r="AC18" s="119">
        <v>2503.9352667200055</v>
      </c>
    </row>
    <row r="19" spans="2:29" x14ac:dyDescent="0.35">
      <c r="B19" s="7" t="s">
        <v>44</v>
      </c>
      <c r="C19" s="100">
        <v>288.75155651999847</v>
      </c>
      <c r="D19" s="100">
        <v>393.85416923999674</v>
      </c>
      <c r="E19" s="100">
        <v>278.10848987999844</v>
      </c>
      <c r="F19" s="100">
        <v>100.03626827999994</v>
      </c>
      <c r="G19" s="100">
        <v>187.3597931999997</v>
      </c>
      <c r="H19" s="100">
        <v>265.45954499999874</v>
      </c>
      <c r="I19" s="100">
        <v>312.62486687999791</v>
      </c>
      <c r="J19" s="100">
        <v>433.09882257999806</v>
      </c>
      <c r="K19" s="100">
        <v>433.4548672799985</v>
      </c>
      <c r="L19" s="100">
        <v>3223.8179280199729</v>
      </c>
      <c r="M19" s="100">
        <v>606.67898511999761</v>
      </c>
      <c r="N19" s="214">
        <v>132.89261435999975</v>
      </c>
      <c r="O19" s="100">
        <v>260.72021771999835</v>
      </c>
      <c r="P19" s="100">
        <v>247.33815983999881</v>
      </c>
      <c r="Q19" s="100">
        <v>181.74408011999915</v>
      </c>
      <c r="R19" s="100">
        <v>156.07179971999972</v>
      </c>
      <c r="S19" s="100">
        <v>248.73177563999849</v>
      </c>
      <c r="T19" s="100">
        <v>281.96092007999829</v>
      </c>
      <c r="U19" s="100">
        <v>416.92071815999816</v>
      </c>
      <c r="V19" s="100">
        <v>121.80336875999988</v>
      </c>
      <c r="W19" s="100">
        <v>426.26979759999756</v>
      </c>
      <c r="X19" s="100">
        <v>254.58402815999855</v>
      </c>
      <c r="Y19" s="100">
        <v>155.48511851999984</v>
      </c>
      <c r="Z19" s="100">
        <v>83.350295280000026</v>
      </c>
      <c r="AA19" s="100">
        <v>443.29300737999864</v>
      </c>
      <c r="AB19" s="100">
        <v>196.57326671999934</v>
      </c>
      <c r="AC19" s="119">
        <v>10130.984460059941</v>
      </c>
    </row>
    <row r="20" spans="2:29" x14ac:dyDescent="0.35">
      <c r="B20" s="7" t="s">
        <v>45</v>
      </c>
      <c r="C20" s="100">
        <v>17.054130240000006</v>
      </c>
      <c r="D20" s="100">
        <v>120.85987248000015</v>
      </c>
      <c r="E20" s="100">
        <v>16.1248176</v>
      </c>
      <c r="F20" s="100">
        <v>3.4510752</v>
      </c>
      <c r="G20" s="100">
        <v>7.6388223600000007</v>
      </c>
      <c r="H20" s="100">
        <v>18.216351360000004</v>
      </c>
      <c r="I20" s="100">
        <v>31.775495760000013</v>
      </c>
      <c r="J20" s="100">
        <v>92.016065879999957</v>
      </c>
      <c r="K20" s="100">
        <v>86.996917080000046</v>
      </c>
      <c r="L20" s="100">
        <v>540.97508341999878</v>
      </c>
      <c r="M20" s="100">
        <v>144.48363911999979</v>
      </c>
      <c r="N20" s="214">
        <v>32.850398880000014</v>
      </c>
      <c r="O20" s="100">
        <v>54.985252319999994</v>
      </c>
      <c r="P20" s="100">
        <v>39.945773520000003</v>
      </c>
      <c r="Q20" s="100">
        <v>7.5527827200000006</v>
      </c>
      <c r="R20" s="100">
        <v>53.414644320000008</v>
      </c>
      <c r="S20" s="100">
        <v>17.087372639999998</v>
      </c>
      <c r="T20" s="100">
        <v>40.212908640000009</v>
      </c>
      <c r="U20" s="100">
        <v>33.860356920000008</v>
      </c>
      <c r="V20" s="100">
        <v>21.498114600000001</v>
      </c>
      <c r="W20" s="100">
        <v>10.388710800000002</v>
      </c>
      <c r="X20" s="100">
        <v>42.863024160000023</v>
      </c>
      <c r="Y20" s="100">
        <v>13.909575960000002</v>
      </c>
      <c r="Z20" s="100">
        <v>4.5956944800000006</v>
      </c>
      <c r="AA20" s="100">
        <v>47.373024599999994</v>
      </c>
      <c r="AB20" s="100">
        <v>54.874684079999973</v>
      </c>
      <c r="AC20" s="119">
        <v>1555.0045891399986</v>
      </c>
    </row>
    <row r="21" spans="2:29" x14ac:dyDescent="0.35">
      <c r="B21" s="7" t="s">
        <v>46</v>
      </c>
      <c r="C21" s="100">
        <v>50.200847640000006</v>
      </c>
      <c r="D21" s="100">
        <v>126.58432428</v>
      </c>
      <c r="E21" s="100">
        <v>384.49523411999934</v>
      </c>
      <c r="F21" s="100">
        <v>40.977660960000001</v>
      </c>
      <c r="G21" s="100">
        <v>44.559168480000011</v>
      </c>
      <c r="H21" s="100">
        <v>76.800360600000033</v>
      </c>
      <c r="I21" s="100">
        <v>50.529738960000017</v>
      </c>
      <c r="J21" s="100">
        <v>155.43861011999968</v>
      </c>
      <c r="K21" s="100">
        <v>194.05175219999938</v>
      </c>
      <c r="L21" s="100">
        <v>3625.4767863199268</v>
      </c>
      <c r="M21" s="100">
        <v>315.16395695999927</v>
      </c>
      <c r="N21" s="214">
        <v>59.528804040000026</v>
      </c>
      <c r="O21" s="100">
        <v>120.17601827999997</v>
      </c>
      <c r="P21" s="100">
        <v>88.728846119999986</v>
      </c>
      <c r="Q21" s="100">
        <v>104.71472027999991</v>
      </c>
      <c r="R21" s="100">
        <v>58.593295080000004</v>
      </c>
      <c r="S21" s="100">
        <v>95.76576036000003</v>
      </c>
      <c r="T21" s="100">
        <v>113.3456698799999</v>
      </c>
      <c r="U21" s="100">
        <v>211.23857015999963</v>
      </c>
      <c r="V21" s="100">
        <v>34.699753800000003</v>
      </c>
      <c r="W21" s="100">
        <v>65.471581080000021</v>
      </c>
      <c r="X21" s="100">
        <v>198.16781363999959</v>
      </c>
      <c r="Y21" s="100">
        <v>27.705048120000001</v>
      </c>
      <c r="Z21" s="100">
        <v>67.987393200000028</v>
      </c>
      <c r="AA21" s="100">
        <v>135.25740647999993</v>
      </c>
      <c r="AB21" s="100">
        <v>50.217884280000007</v>
      </c>
      <c r="AC21" s="119">
        <v>6495.8770054399238</v>
      </c>
    </row>
    <row r="22" spans="2:29" x14ac:dyDescent="0.35">
      <c r="B22" s="7" t="s">
        <v>47</v>
      </c>
      <c r="C22" s="100">
        <v>23.777264160000009</v>
      </c>
      <c r="D22" s="100">
        <v>34.898613840000017</v>
      </c>
      <c r="E22" s="100">
        <v>73.613023919999961</v>
      </c>
      <c r="F22" s="100">
        <v>0.80805239999999989</v>
      </c>
      <c r="G22" s="100">
        <v>38.512019520000024</v>
      </c>
      <c r="H22" s="100">
        <v>58.86516275999999</v>
      </c>
      <c r="I22" s="100">
        <v>84.340825919999901</v>
      </c>
      <c r="J22" s="100">
        <v>85.940492399999854</v>
      </c>
      <c r="K22" s="100">
        <v>35.535173040000018</v>
      </c>
      <c r="L22" s="100">
        <v>561.44898322000017</v>
      </c>
      <c r="M22" s="100">
        <v>45.066630600000011</v>
      </c>
      <c r="N22" s="214">
        <v>44.748061200000016</v>
      </c>
      <c r="O22" s="100">
        <v>41.818134600000008</v>
      </c>
      <c r="P22" s="100">
        <v>40.596571080000018</v>
      </c>
      <c r="Q22" s="100">
        <v>22.415748480000008</v>
      </c>
      <c r="R22" s="100">
        <v>18.969932880000005</v>
      </c>
      <c r="S22" s="100">
        <v>73.642549680000002</v>
      </c>
      <c r="T22" s="100">
        <v>19.979464320000009</v>
      </c>
      <c r="U22" s="100">
        <v>70.092500040000004</v>
      </c>
      <c r="V22" s="100">
        <v>9.415288799999999</v>
      </c>
      <c r="W22" s="100">
        <v>42.958806480000014</v>
      </c>
      <c r="X22" s="100">
        <v>60.781938480000008</v>
      </c>
      <c r="Y22" s="100">
        <v>20.852532720000003</v>
      </c>
      <c r="Z22" s="100">
        <v>32.350767840000017</v>
      </c>
      <c r="AA22" s="100">
        <v>66.388630319999976</v>
      </c>
      <c r="AB22" s="100">
        <v>21.292444800000006</v>
      </c>
      <c r="AC22" s="119">
        <v>1629.1096135000003</v>
      </c>
    </row>
    <row r="23" spans="2:29" x14ac:dyDescent="0.35">
      <c r="B23" s="7" t="s">
        <v>55</v>
      </c>
      <c r="C23" s="100">
        <v>251.73402623999948</v>
      </c>
      <c r="D23" s="100">
        <v>1113.8777038800117</v>
      </c>
      <c r="E23" s="100">
        <v>625.58555289999867</v>
      </c>
      <c r="F23" s="100">
        <v>435.00509635999708</v>
      </c>
      <c r="G23" s="100">
        <v>344.2969807199986</v>
      </c>
      <c r="H23" s="100">
        <v>381.33227699999838</v>
      </c>
      <c r="I23" s="100">
        <v>426.95952481999734</v>
      </c>
      <c r="J23" s="100">
        <v>1219.7785575600099</v>
      </c>
      <c r="K23" s="100">
        <v>1171.0763726600171</v>
      </c>
      <c r="L23" s="100">
        <v>8897.8557508860431</v>
      </c>
      <c r="M23" s="100">
        <v>2632.7796559400058</v>
      </c>
      <c r="N23" s="214">
        <v>1155.0874035600093</v>
      </c>
      <c r="O23" s="100">
        <v>2292.2891762599806</v>
      </c>
      <c r="P23" s="100">
        <v>657.40820145999737</v>
      </c>
      <c r="Q23" s="100">
        <v>291.87458639999841</v>
      </c>
      <c r="R23" s="100">
        <v>960.62708120001071</v>
      </c>
      <c r="S23" s="100">
        <v>375.73315091999785</v>
      </c>
      <c r="T23" s="100">
        <v>1408.5293291800299</v>
      </c>
      <c r="U23" s="100">
        <v>1111.4267616000127</v>
      </c>
      <c r="V23" s="100">
        <v>329.79586283999913</v>
      </c>
      <c r="W23" s="100">
        <v>781.47330696000472</v>
      </c>
      <c r="X23" s="100">
        <v>699.09283618000131</v>
      </c>
      <c r="Y23" s="100">
        <v>389.31721019999827</v>
      </c>
      <c r="Z23" s="100">
        <v>315.38288627999844</v>
      </c>
      <c r="AA23" s="100">
        <v>669.11037799999906</v>
      </c>
      <c r="AB23" s="100">
        <v>543.38661035999758</v>
      </c>
      <c r="AC23" s="119">
        <v>29480.816280366111</v>
      </c>
    </row>
    <row r="24" spans="2:29" x14ac:dyDescent="0.35">
      <c r="B24" s="7" t="s">
        <v>56</v>
      </c>
      <c r="C24" s="100">
        <v>20.760344640000007</v>
      </c>
      <c r="D24" s="100">
        <v>64.064115360000017</v>
      </c>
      <c r="E24" s="100">
        <v>37.467908640000005</v>
      </c>
      <c r="F24" s="100">
        <v>11.946536640000001</v>
      </c>
      <c r="G24" s="100">
        <v>23.472756000000008</v>
      </c>
      <c r="H24" s="100">
        <v>30.144032640000013</v>
      </c>
      <c r="I24" s="100">
        <v>44.696461680000013</v>
      </c>
      <c r="J24" s="100">
        <v>228.89880071999852</v>
      </c>
      <c r="K24" s="100">
        <v>52.726783680000004</v>
      </c>
      <c r="L24" s="100">
        <v>467.20651675999744</v>
      </c>
      <c r="M24" s="100">
        <v>88.636972319999927</v>
      </c>
      <c r="N24" s="214">
        <v>70.240368960000012</v>
      </c>
      <c r="O24" s="100">
        <v>13.627717200000003</v>
      </c>
      <c r="P24" s="100">
        <v>22.373898480000008</v>
      </c>
      <c r="Q24" s="100">
        <v>32.896581119999993</v>
      </c>
      <c r="R24" s="100">
        <v>26.592011280000012</v>
      </c>
      <c r="S24" s="100">
        <v>201.24199367999881</v>
      </c>
      <c r="T24" s="100">
        <v>19.261843200000008</v>
      </c>
      <c r="U24" s="100">
        <v>50.182845120000017</v>
      </c>
      <c r="V24" s="100">
        <v>2.1751876800000001</v>
      </c>
      <c r="W24" s="100">
        <v>7.4844144000000004</v>
      </c>
      <c r="X24" s="100">
        <v>50.551022160000009</v>
      </c>
      <c r="Y24" s="100">
        <v>92.411392320000004</v>
      </c>
      <c r="Z24" s="100">
        <v>23.091870240000006</v>
      </c>
      <c r="AA24" s="100">
        <v>23.154647040000011</v>
      </c>
      <c r="AB24" s="100">
        <v>25.148547360000009</v>
      </c>
      <c r="AC24" s="119">
        <v>1730.4555693199945</v>
      </c>
    </row>
    <row r="25" spans="2:29" x14ac:dyDescent="0.35">
      <c r="B25" s="7" t="s">
        <v>262</v>
      </c>
      <c r="C25" s="100">
        <v>24.051300480000002</v>
      </c>
      <c r="D25" s="100">
        <v>51.849065520000018</v>
      </c>
      <c r="E25" s="100">
        <v>88.560425519999924</v>
      </c>
      <c r="F25" s="100">
        <v>10.446376680000002</v>
      </c>
      <c r="G25" s="100">
        <v>36.748094400000006</v>
      </c>
      <c r="H25" s="100">
        <v>55.817349840000006</v>
      </c>
      <c r="I25" s="100">
        <v>88.063945919999938</v>
      </c>
      <c r="J25" s="100">
        <v>78.404173919999977</v>
      </c>
      <c r="K25" s="100">
        <v>201.72421763999927</v>
      </c>
      <c r="L25" s="100">
        <v>920.07235076001257</v>
      </c>
      <c r="M25" s="100">
        <v>116.73094823999975</v>
      </c>
      <c r="N25" s="214">
        <v>38.40998328000002</v>
      </c>
      <c r="O25" s="100">
        <v>75.738014639999975</v>
      </c>
      <c r="P25" s="100">
        <v>55.278191879999994</v>
      </c>
      <c r="Q25" s="100">
        <v>24.561583920000007</v>
      </c>
      <c r="R25" s="100">
        <v>36.123828480000007</v>
      </c>
      <c r="S25" s="100">
        <v>37.190809440000017</v>
      </c>
      <c r="T25" s="100">
        <v>50.430524400000017</v>
      </c>
      <c r="U25" s="100">
        <v>114.27080039999974</v>
      </c>
      <c r="V25" s="100">
        <v>23.069709360000012</v>
      </c>
      <c r="W25" s="100">
        <v>22.726324800000004</v>
      </c>
      <c r="X25" s="100">
        <v>154.96719551999954</v>
      </c>
      <c r="Y25" s="100">
        <v>18.389892240000005</v>
      </c>
      <c r="Z25" s="100">
        <v>27.736112880000007</v>
      </c>
      <c r="AA25" s="100">
        <v>80.778241439999974</v>
      </c>
      <c r="AB25" s="100">
        <v>43.781268960000013</v>
      </c>
      <c r="AC25" s="119">
        <v>2475.9207305600107</v>
      </c>
    </row>
    <row r="26" spans="2:29" x14ac:dyDescent="0.35">
      <c r="B26" s="7" t="s">
        <v>57</v>
      </c>
      <c r="C26" s="100">
        <v>27.075264480000012</v>
      </c>
      <c r="D26" s="100">
        <v>120.1985776799999</v>
      </c>
      <c r="E26" s="100">
        <v>141.79563791999954</v>
      </c>
      <c r="F26" s="100">
        <v>5.5710734400000002</v>
      </c>
      <c r="G26" s="100">
        <v>22.170924000000007</v>
      </c>
      <c r="H26" s="100">
        <v>36.870625440000012</v>
      </c>
      <c r="I26" s="100">
        <v>9.3188376000000019</v>
      </c>
      <c r="J26" s="100">
        <v>129.96846647999962</v>
      </c>
      <c r="K26" s="100">
        <v>158.48146511999951</v>
      </c>
      <c r="L26" s="100">
        <v>672.39315146000376</v>
      </c>
      <c r="M26" s="100">
        <v>115.78624199999976</v>
      </c>
      <c r="N26" s="214">
        <v>84.884904719999952</v>
      </c>
      <c r="O26" s="100">
        <v>87.450765119999929</v>
      </c>
      <c r="P26" s="100">
        <v>60.767631360000017</v>
      </c>
      <c r="Q26" s="100">
        <v>66.87503172000001</v>
      </c>
      <c r="R26" s="100">
        <v>39.178129680000012</v>
      </c>
      <c r="S26" s="100">
        <v>68.49131976000001</v>
      </c>
      <c r="T26" s="100">
        <v>89.554176000000027</v>
      </c>
      <c r="U26" s="100">
        <v>83.779638479999974</v>
      </c>
      <c r="V26" s="100">
        <v>17.302218480000001</v>
      </c>
      <c r="W26" s="100">
        <v>2.8101924</v>
      </c>
      <c r="X26" s="100">
        <v>87.448425839999942</v>
      </c>
      <c r="Y26" s="100">
        <v>33.014003760000001</v>
      </c>
      <c r="Z26" s="100">
        <v>33.772307400000017</v>
      </c>
      <c r="AA26" s="100">
        <v>41.154137280000008</v>
      </c>
      <c r="AB26" s="100">
        <v>49.222349280000017</v>
      </c>
      <c r="AC26" s="119">
        <v>2285.3354969000025</v>
      </c>
    </row>
    <row r="27" spans="2:29" x14ac:dyDescent="0.35">
      <c r="B27" s="2" t="s">
        <v>263</v>
      </c>
      <c r="C27" s="97">
        <v>346.30370423999989</v>
      </c>
      <c r="D27" s="97">
        <v>1261.7174185600009</v>
      </c>
      <c r="E27" s="97">
        <v>2175.9083150799984</v>
      </c>
      <c r="F27" s="97">
        <v>338.47358147999961</v>
      </c>
      <c r="G27" s="97">
        <v>356.36948639999957</v>
      </c>
      <c r="H27" s="97">
        <v>640.92106009999975</v>
      </c>
      <c r="I27" s="97">
        <v>889.94967370000495</v>
      </c>
      <c r="J27" s="97">
        <v>1292.1520172400033</v>
      </c>
      <c r="K27" s="97">
        <v>1688.4005529599985</v>
      </c>
      <c r="L27" s="97">
        <v>23807.187151799651</v>
      </c>
      <c r="M27" s="97">
        <v>2212.2127983600017</v>
      </c>
      <c r="N27" s="214">
        <v>871.21858748000022</v>
      </c>
      <c r="O27" s="100">
        <v>2052.8090844999997</v>
      </c>
      <c r="P27" s="100">
        <v>943.98683759999983</v>
      </c>
      <c r="Q27" s="100">
        <v>571.12325815999952</v>
      </c>
      <c r="R27" s="100">
        <v>720.38554881999971</v>
      </c>
      <c r="S27" s="100">
        <v>928.96571912000218</v>
      </c>
      <c r="T27" s="100">
        <v>1076.8624520600017</v>
      </c>
      <c r="U27" s="100">
        <v>1877.7029619599916</v>
      </c>
      <c r="V27" s="100">
        <v>454.20514807999911</v>
      </c>
      <c r="W27" s="100">
        <v>693.29354684000225</v>
      </c>
      <c r="X27" s="100">
        <v>1561.4903387200025</v>
      </c>
      <c r="Y27" s="100">
        <v>351.58208795999985</v>
      </c>
      <c r="Z27" s="100">
        <v>417.02407851999965</v>
      </c>
      <c r="AA27" s="100">
        <v>1527.1542456999994</v>
      </c>
      <c r="AB27" s="100">
        <v>706.01196635999963</v>
      </c>
      <c r="AC27" s="119">
        <v>49763.411621799656</v>
      </c>
    </row>
    <row r="28" spans="2:29" x14ac:dyDescent="0.35">
      <c r="B28" s="76" t="s">
        <v>14</v>
      </c>
      <c r="C28" s="121">
        <v>4704.6943511400887</v>
      </c>
      <c r="D28" s="121">
        <v>16258.811360518412</v>
      </c>
      <c r="E28" s="121">
        <v>12837.791651720339</v>
      </c>
      <c r="F28" s="121">
        <v>12879.34122355746</v>
      </c>
      <c r="G28" s="121">
        <v>6063.2972550601116</v>
      </c>
      <c r="H28" s="121">
        <v>16048.118569334783</v>
      </c>
      <c r="I28" s="121">
        <v>17833.754485034027</v>
      </c>
      <c r="J28" s="121">
        <v>17485.704003897896</v>
      </c>
      <c r="K28" s="121">
        <v>10585.202408300134</v>
      </c>
      <c r="L28" s="121">
        <v>94084.943572272998</v>
      </c>
      <c r="M28" s="121">
        <v>27783.120496291154</v>
      </c>
      <c r="N28" s="121">
        <v>19284.594149632499</v>
      </c>
      <c r="O28" s="121">
        <v>44393.680481299278</v>
      </c>
      <c r="P28" s="121">
        <v>11942.541396260291</v>
      </c>
      <c r="Q28" s="121">
        <v>6989.296100700185</v>
      </c>
      <c r="R28" s="121">
        <v>14954.904392417655</v>
      </c>
      <c r="S28" s="121">
        <v>13439.906640099171</v>
      </c>
      <c r="T28" s="121">
        <v>11060.006402500152</v>
      </c>
      <c r="U28" s="121">
        <v>28839.369252767043</v>
      </c>
      <c r="V28" s="121">
        <v>7181.3995985001957</v>
      </c>
      <c r="W28" s="121">
        <v>12318.395976599924</v>
      </c>
      <c r="X28" s="121">
        <v>24888.975204768321</v>
      </c>
      <c r="Y28" s="121">
        <v>11055.419449240089</v>
      </c>
      <c r="Z28" s="121">
        <v>8865.3732586802635</v>
      </c>
      <c r="AA28" s="121">
        <v>15062.905665319362</v>
      </c>
      <c r="AB28" s="121">
        <v>9882.6954532403452</v>
      </c>
      <c r="AC28" s="121">
        <v>476724.24279915215</v>
      </c>
    </row>
    <row r="29" spans="2:29" x14ac:dyDescent="0.35">
      <c r="C29" s="151"/>
      <c r="D29" s="151"/>
      <c r="E29" s="151"/>
      <c r="F29" s="151"/>
      <c r="G29" s="151"/>
      <c r="H29" s="151"/>
      <c r="I29" s="151"/>
      <c r="J29" s="151"/>
      <c r="K29" s="151"/>
      <c r="L29" s="151"/>
      <c r="M29" s="151"/>
      <c r="N29" s="151"/>
      <c r="O29" s="151"/>
      <c r="P29" s="151"/>
      <c r="Q29" s="151"/>
      <c r="R29" s="151"/>
      <c r="S29" s="151"/>
      <c r="T29" s="151"/>
      <c r="U29" s="151"/>
      <c r="V29" s="151"/>
      <c r="W29" s="151"/>
      <c r="X29" s="151"/>
      <c r="Y29" s="151"/>
      <c r="Z29" s="151"/>
      <c r="AA29" s="151"/>
      <c r="AB29" s="151"/>
      <c r="AC29" s="151"/>
    </row>
    <row r="35" spans="3:29" x14ac:dyDescent="0.35">
      <c r="C35" s="151"/>
      <c r="D35" s="151"/>
      <c r="E35" s="151"/>
      <c r="F35" s="151"/>
      <c r="G35" s="151"/>
      <c r="H35" s="151"/>
      <c r="I35" s="151"/>
      <c r="J35" s="151"/>
      <c r="K35" s="151"/>
      <c r="L35" s="151"/>
      <c r="M35" s="151"/>
      <c r="N35" s="151"/>
      <c r="O35" s="151"/>
      <c r="P35" s="151"/>
      <c r="Q35" s="151"/>
      <c r="R35" s="151"/>
      <c r="S35" s="151"/>
      <c r="T35" s="151"/>
      <c r="U35" s="151"/>
      <c r="V35" s="151"/>
      <c r="W35" s="151"/>
      <c r="X35" s="151"/>
      <c r="Y35" s="151"/>
      <c r="Z35" s="151"/>
      <c r="AA35" s="151"/>
      <c r="AB35" s="151"/>
      <c r="AC35" s="151"/>
    </row>
  </sheetData>
  <hyperlinks>
    <hyperlink ref="AD1" location="'Cot° par adm.&amp;par grad TTC'!A1" display="Variable suivante" xr:uid="{00000000-0004-0000-0E00-000000000000}"/>
    <hyperlink ref="AD2" location="'Cot° par prov&amp;par grade TTC'!A1" display="Variable précédente" xr:uid="{00000000-0004-0000-0E00-000001000000}"/>
  </hyperlinks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Feuil16">
    <tabColor theme="0"/>
  </sheetPr>
  <dimension ref="B1:Y30"/>
  <sheetViews>
    <sheetView showGridLines="0" workbookViewId="0">
      <selection activeCell="O1" sqref="O1"/>
    </sheetView>
  </sheetViews>
  <sheetFormatPr baseColWidth="10" defaultColWidth="11" defaultRowHeight="15.5" x14ac:dyDescent="0.35"/>
  <cols>
    <col min="1" max="1" width="11" style="2"/>
    <col min="2" max="2" width="41.08203125" style="2" customWidth="1"/>
    <col min="3" max="8" width="11" style="2"/>
    <col min="9" max="9" width="11.75" style="2" customWidth="1"/>
    <col min="10" max="16384" width="11" style="2"/>
  </cols>
  <sheetData>
    <row r="1" spans="2:15" x14ac:dyDescent="0.35">
      <c r="I1" s="80"/>
      <c r="O1" s="80" t="s">
        <v>253</v>
      </c>
    </row>
    <row r="2" spans="2:15" ht="18" x14ac:dyDescent="0.4">
      <c r="B2" s="79" t="s">
        <v>646</v>
      </c>
      <c r="I2" s="81"/>
      <c r="O2" s="81" t="s">
        <v>254</v>
      </c>
    </row>
    <row r="4" spans="2:15" x14ac:dyDescent="0.35">
      <c r="B4" s="76" t="s">
        <v>260</v>
      </c>
      <c r="C4" s="30" t="s">
        <v>59</v>
      </c>
      <c r="D4" s="30" t="s">
        <v>60</v>
      </c>
      <c r="E4" s="30" t="s">
        <v>61</v>
      </c>
      <c r="F4" s="30" t="s">
        <v>62</v>
      </c>
      <c r="G4" s="30" t="s">
        <v>63</v>
      </c>
      <c r="H4" s="30" t="s">
        <v>64</v>
      </c>
      <c r="I4" s="30" t="s">
        <v>65</v>
      </c>
      <c r="J4" s="30" t="s">
        <v>66</v>
      </c>
      <c r="K4" s="30" t="s">
        <v>67</v>
      </c>
      <c r="L4" s="30" t="s">
        <v>68</v>
      </c>
      <c r="M4" s="30" t="s">
        <v>69</v>
      </c>
      <c r="N4" s="30" t="s">
        <v>14</v>
      </c>
    </row>
    <row r="5" spans="2:15" x14ac:dyDescent="0.35">
      <c r="B5" s="31" t="s">
        <v>21</v>
      </c>
      <c r="C5" s="99">
        <v>0.71614223999999993</v>
      </c>
      <c r="D5" s="99">
        <v>15.413454000000002</v>
      </c>
      <c r="E5" s="99">
        <v>68.887799279999996</v>
      </c>
      <c r="F5" s="99">
        <v>184.27571999999981</v>
      </c>
      <c r="G5" s="99">
        <v>233.54209152000027</v>
      </c>
      <c r="H5" s="99">
        <v>737.3604060000049</v>
      </c>
      <c r="I5" s="99">
        <v>911.61409899999228</v>
      </c>
      <c r="J5" s="99">
        <v>1034.580251480033</v>
      </c>
      <c r="K5" s="99">
        <v>93.721854600000114</v>
      </c>
      <c r="L5" s="99">
        <v>40.213864800000025</v>
      </c>
      <c r="M5" s="99">
        <v>5.7768480000000002</v>
      </c>
      <c r="N5" s="118">
        <v>3326.1025309200299</v>
      </c>
    </row>
    <row r="6" spans="2:15" x14ac:dyDescent="0.35">
      <c r="B6" s="7" t="s">
        <v>22</v>
      </c>
      <c r="C6" s="100">
        <v>1.11133188</v>
      </c>
      <c r="D6" s="100">
        <v>14.420183759999999</v>
      </c>
      <c r="E6" s="100">
        <v>29.235095280000017</v>
      </c>
      <c r="F6" s="100">
        <v>199.59588287999998</v>
      </c>
      <c r="G6" s="100">
        <v>534.80083108000599</v>
      </c>
      <c r="H6" s="100">
        <v>699.37169828000617</v>
      </c>
      <c r="I6" s="100">
        <v>1026.3254925599922</v>
      </c>
      <c r="J6" s="100">
        <v>1062.5532731800349</v>
      </c>
      <c r="K6" s="100">
        <v>285.65560511999905</v>
      </c>
      <c r="L6" s="100">
        <v>118.3836059999997</v>
      </c>
      <c r="M6" s="100">
        <v>14.205591359999994</v>
      </c>
      <c r="N6" s="119">
        <v>3985.6585913800386</v>
      </c>
    </row>
    <row r="7" spans="2:15" x14ac:dyDescent="0.35">
      <c r="B7" s="7" t="s">
        <v>23</v>
      </c>
      <c r="C7" s="100">
        <v>0.28111607999999999</v>
      </c>
      <c r="D7" s="100">
        <v>151.23749688000032</v>
      </c>
      <c r="E7" s="100">
        <v>122.13777168000001</v>
      </c>
      <c r="F7" s="100">
        <v>202.85919143999996</v>
      </c>
      <c r="G7" s="100">
        <v>573.86299966000729</v>
      </c>
      <c r="H7" s="100">
        <v>903.64369967999869</v>
      </c>
      <c r="I7" s="100">
        <v>1323.5202626600137</v>
      </c>
      <c r="J7" s="100">
        <v>1100.479070840038</v>
      </c>
      <c r="K7" s="100">
        <v>391.77190943999796</v>
      </c>
      <c r="L7" s="100">
        <v>171.80190395999961</v>
      </c>
      <c r="M7" s="100">
        <v>47.76649632000003</v>
      </c>
      <c r="N7" s="119">
        <v>4989.3619186400556</v>
      </c>
    </row>
    <row r="8" spans="2:15" x14ac:dyDescent="0.35">
      <c r="B8" s="7" t="s">
        <v>25</v>
      </c>
      <c r="C8" s="100">
        <v>0.57123215999999999</v>
      </c>
      <c r="D8" s="100">
        <v>15.691749119999999</v>
      </c>
      <c r="E8" s="100">
        <v>121.54359096000003</v>
      </c>
      <c r="F8" s="100">
        <v>184.80256415999969</v>
      </c>
      <c r="G8" s="100">
        <v>544.67311252000616</v>
      </c>
      <c r="H8" s="100">
        <v>1014.7033411199948</v>
      </c>
      <c r="I8" s="100">
        <v>860.11581099999307</v>
      </c>
      <c r="J8" s="100">
        <v>490.63228127999787</v>
      </c>
      <c r="K8" s="100">
        <v>52.542041400000002</v>
      </c>
      <c r="L8" s="100">
        <v>4.3345836000000002</v>
      </c>
      <c r="M8" s="100">
        <v>6.1409015999999994</v>
      </c>
      <c r="N8" s="119">
        <v>3295.7512089199918</v>
      </c>
    </row>
    <row r="9" spans="2:15" x14ac:dyDescent="0.35">
      <c r="B9" s="7" t="s">
        <v>27</v>
      </c>
      <c r="C9" s="100">
        <v>0</v>
      </c>
      <c r="D9" s="100">
        <v>4.4211225600000006</v>
      </c>
      <c r="E9" s="100">
        <v>16.803801360000008</v>
      </c>
      <c r="F9" s="100">
        <v>58.708123199999982</v>
      </c>
      <c r="G9" s="100">
        <v>92.779286399999918</v>
      </c>
      <c r="H9" s="100">
        <v>350.72204328000134</v>
      </c>
      <c r="I9" s="100">
        <v>417.15800353999367</v>
      </c>
      <c r="J9" s="100">
        <v>409.10141231999813</v>
      </c>
      <c r="K9" s="100">
        <v>31.473748799999974</v>
      </c>
      <c r="L9" s="100">
        <v>6.5890619999999993</v>
      </c>
      <c r="M9" s="100">
        <v>0.35563679999999998</v>
      </c>
      <c r="N9" s="119">
        <v>1388.1122402599931</v>
      </c>
    </row>
    <row r="10" spans="2:15" x14ac:dyDescent="0.35">
      <c r="B10" s="7" t="s">
        <v>261</v>
      </c>
      <c r="C10" s="100">
        <v>0</v>
      </c>
      <c r="D10" s="100">
        <v>7.1843241599999992</v>
      </c>
      <c r="E10" s="100">
        <v>28.853958240000019</v>
      </c>
      <c r="F10" s="100">
        <v>170.91619199999974</v>
      </c>
      <c r="G10" s="100">
        <v>1061.0893583999909</v>
      </c>
      <c r="H10" s="100">
        <v>1129.5247111599908</v>
      </c>
      <c r="I10" s="100">
        <v>740.44106711999302</v>
      </c>
      <c r="J10" s="100">
        <v>658.02933072000303</v>
      </c>
      <c r="K10" s="100">
        <v>197.37907884000003</v>
      </c>
      <c r="L10" s="100">
        <v>116.7564437999997</v>
      </c>
      <c r="M10" s="100">
        <v>9.9398303999999982</v>
      </c>
      <c r="N10" s="119">
        <v>4120.1142948399774</v>
      </c>
    </row>
    <row r="11" spans="2:15" x14ac:dyDescent="0.35">
      <c r="B11" s="7" t="s">
        <v>31</v>
      </c>
      <c r="C11" s="100">
        <v>0.65810304000000008</v>
      </c>
      <c r="D11" s="100">
        <v>16.86002976</v>
      </c>
      <c r="E11" s="100">
        <v>50.456898720000034</v>
      </c>
      <c r="F11" s="100">
        <v>134.69180507999965</v>
      </c>
      <c r="G11" s="100">
        <v>265.91805576000053</v>
      </c>
      <c r="H11" s="100">
        <v>559.45125428000904</v>
      </c>
      <c r="I11" s="100">
        <v>797.13964363999264</v>
      </c>
      <c r="J11" s="100">
        <v>777.30447892001314</v>
      </c>
      <c r="K11" s="100">
        <v>201.38729039999993</v>
      </c>
      <c r="L11" s="100">
        <v>64.410349319999938</v>
      </c>
      <c r="M11" s="100">
        <v>11.293718399999998</v>
      </c>
      <c r="N11" s="119">
        <v>2879.5716273200151</v>
      </c>
    </row>
    <row r="12" spans="2:15" x14ac:dyDescent="0.35">
      <c r="B12" s="7" t="s">
        <v>33</v>
      </c>
      <c r="C12" s="100">
        <v>0</v>
      </c>
      <c r="D12" s="100">
        <v>3.5966620800000002</v>
      </c>
      <c r="E12" s="100">
        <v>10.054471680000001</v>
      </c>
      <c r="F12" s="100">
        <v>56.764359359999986</v>
      </c>
      <c r="G12" s="100">
        <v>217.74119328000009</v>
      </c>
      <c r="H12" s="100">
        <v>380.86828056000263</v>
      </c>
      <c r="I12" s="100">
        <v>484.77296373999343</v>
      </c>
      <c r="J12" s="100">
        <v>336.40474751999824</v>
      </c>
      <c r="K12" s="100">
        <v>72.084963600000066</v>
      </c>
      <c r="L12" s="100">
        <v>9.8520929999999964</v>
      </c>
      <c r="M12" s="100">
        <v>2.2345074</v>
      </c>
      <c r="N12" s="119">
        <v>1574.3742422199944</v>
      </c>
    </row>
    <row r="13" spans="2:15" x14ac:dyDescent="0.35">
      <c r="B13" s="7" t="s">
        <v>35</v>
      </c>
      <c r="C13" s="100">
        <v>0.57123215999999999</v>
      </c>
      <c r="D13" s="100">
        <v>835.20429129999536</v>
      </c>
      <c r="E13" s="100">
        <v>12753.529253439388</v>
      </c>
      <c r="F13" s="100">
        <v>29274.111878005973</v>
      </c>
      <c r="G13" s="100">
        <v>22242.407897037101</v>
      </c>
      <c r="H13" s="100">
        <v>25525.363816886671</v>
      </c>
      <c r="I13" s="100">
        <v>211240.06141341577</v>
      </c>
      <c r="J13" s="100">
        <v>15999.167403598869</v>
      </c>
      <c r="K13" s="100">
        <v>527.62222936000296</v>
      </c>
      <c r="L13" s="100">
        <v>2004.9504395999541</v>
      </c>
      <c r="M13" s="100">
        <v>2922.2226636999994</v>
      </c>
      <c r="N13" s="119">
        <v>323325.21251750377</v>
      </c>
    </row>
    <row r="14" spans="2:15" x14ac:dyDescent="0.35">
      <c r="B14" s="7" t="s">
        <v>37</v>
      </c>
      <c r="C14" s="100">
        <v>0.57123215999999999</v>
      </c>
      <c r="D14" s="100">
        <v>14.92128864</v>
      </c>
      <c r="E14" s="100">
        <v>18.231455520000008</v>
      </c>
      <c r="F14" s="100">
        <v>126.42907391999969</v>
      </c>
      <c r="G14" s="100">
        <v>299.78862048000087</v>
      </c>
      <c r="H14" s="100">
        <v>815.69273472000179</v>
      </c>
      <c r="I14" s="100">
        <v>1008.8764301199919</v>
      </c>
      <c r="J14" s="100">
        <v>959.54484530002719</v>
      </c>
      <c r="K14" s="100">
        <v>122.0637528000003</v>
      </c>
      <c r="L14" s="100">
        <v>38.155897440000032</v>
      </c>
      <c r="M14" s="100">
        <v>19.560023999999991</v>
      </c>
      <c r="N14" s="119">
        <v>3423.8353551000214</v>
      </c>
    </row>
    <row r="15" spans="2:15" x14ac:dyDescent="0.35">
      <c r="B15" s="7" t="s">
        <v>38</v>
      </c>
      <c r="C15" s="100">
        <v>0.8613482400000001</v>
      </c>
      <c r="D15" s="100">
        <v>67.469633280000124</v>
      </c>
      <c r="E15" s="100">
        <v>376.1130052799956</v>
      </c>
      <c r="F15" s="100">
        <v>704.85023950000368</v>
      </c>
      <c r="G15" s="100">
        <v>1656.3955867599693</v>
      </c>
      <c r="H15" s="100">
        <v>2665.6526941599686</v>
      </c>
      <c r="I15" s="100">
        <v>2258.0166408401496</v>
      </c>
      <c r="J15" s="100">
        <v>1754.8985678599979</v>
      </c>
      <c r="K15" s="100">
        <v>229.39919171999969</v>
      </c>
      <c r="L15" s="100">
        <v>75.389877359999929</v>
      </c>
      <c r="M15" s="100">
        <v>26.325871919999997</v>
      </c>
      <c r="N15" s="119">
        <v>9815.3726569200844</v>
      </c>
    </row>
    <row r="16" spans="2:15" x14ac:dyDescent="0.35">
      <c r="B16" s="7" t="s">
        <v>39</v>
      </c>
      <c r="C16" s="100">
        <v>106.84933415999994</v>
      </c>
      <c r="D16" s="100">
        <v>38.375997120000001</v>
      </c>
      <c r="E16" s="100">
        <v>124.96112927999988</v>
      </c>
      <c r="F16" s="100">
        <v>273.77917344000065</v>
      </c>
      <c r="G16" s="100">
        <v>785.68803360000175</v>
      </c>
      <c r="H16" s="100">
        <v>1031.5649102199945</v>
      </c>
      <c r="I16" s="100">
        <v>1428.1816863200286</v>
      </c>
      <c r="J16" s="100">
        <v>1193.15294352004</v>
      </c>
      <c r="K16" s="100">
        <v>189.22621392000013</v>
      </c>
      <c r="L16" s="100">
        <v>43.817416560000019</v>
      </c>
      <c r="M16" s="100">
        <v>9.7755119999999991</v>
      </c>
      <c r="N16" s="119">
        <v>5225.3723501400664</v>
      </c>
    </row>
    <row r="17" spans="2:25" x14ac:dyDescent="0.35">
      <c r="B17" s="7" t="s">
        <v>42</v>
      </c>
      <c r="C17" s="100">
        <v>0.43067412000000005</v>
      </c>
      <c r="D17" s="100">
        <v>2.2335051600000004</v>
      </c>
      <c r="E17" s="100">
        <v>9.6553346400000013</v>
      </c>
      <c r="F17" s="100">
        <v>51.774549119999989</v>
      </c>
      <c r="G17" s="100">
        <v>113.52880511999979</v>
      </c>
      <c r="H17" s="100">
        <v>300.64381415999969</v>
      </c>
      <c r="I17" s="100">
        <v>402.87712427999395</v>
      </c>
      <c r="J17" s="100">
        <v>376.35672167999815</v>
      </c>
      <c r="K17" s="100">
        <v>56.397052080000023</v>
      </c>
      <c r="L17" s="100">
        <v>9.9437795999999974</v>
      </c>
      <c r="M17" s="100">
        <v>0.71127359999999995</v>
      </c>
      <c r="N17" s="119">
        <v>1324.5526335599916</v>
      </c>
    </row>
    <row r="18" spans="2:25" x14ac:dyDescent="0.35">
      <c r="B18" s="7" t="s">
        <v>43</v>
      </c>
      <c r="C18" s="100">
        <v>0.57123215999999999</v>
      </c>
      <c r="D18" s="100">
        <v>11.460536639999999</v>
      </c>
      <c r="E18" s="100">
        <v>18.039490560000008</v>
      </c>
      <c r="F18" s="100">
        <v>63.429672959999976</v>
      </c>
      <c r="G18" s="100">
        <v>185.64834095999979</v>
      </c>
      <c r="H18" s="100">
        <v>315.26111736000018</v>
      </c>
      <c r="I18" s="100">
        <v>606.80973963999338</v>
      </c>
      <c r="J18" s="100">
        <v>680.89306106000492</v>
      </c>
      <c r="K18" s="100">
        <v>368.85140927999822</v>
      </c>
      <c r="L18" s="100">
        <v>206.89957980000003</v>
      </c>
      <c r="M18" s="100">
        <v>46.071086400000034</v>
      </c>
      <c r="N18" s="119">
        <v>2503.9352668199967</v>
      </c>
    </row>
    <row r="19" spans="2:25" x14ac:dyDescent="0.35">
      <c r="B19" s="7" t="s">
        <v>44</v>
      </c>
      <c r="C19" s="100">
        <v>0.99290628000000003</v>
      </c>
      <c r="D19" s="100">
        <v>50.961660840000036</v>
      </c>
      <c r="E19" s="100">
        <v>285.4515297599977</v>
      </c>
      <c r="F19" s="100">
        <v>617.75778674000765</v>
      </c>
      <c r="G19" s="100">
        <v>1590.3430318999744</v>
      </c>
      <c r="H19" s="100">
        <v>2106.0051562800409</v>
      </c>
      <c r="I19" s="100">
        <v>2782.9145927001082</v>
      </c>
      <c r="J19" s="100">
        <v>1665.7593782800056</v>
      </c>
      <c r="K19" s="100">
        <v>700.02520051999477</v>
      </c>
      <c r="L19" s="100">
        <v>257.27005836000063</v>
      </c>
      <c r="M19" s="100">
        <v>73.50315840000016</v>
      </c>
      <c r="N19" s="119">
        <v>10130.98446006013</v>
      </c>
      <c r="P19" s="151"/>
      <c r="Q19" s="151"/>
      <c r="R19" s="151"/>
      <c r="S19" s="151"/>
      <c r="T19" s="151"/>
      <c r="U19" s="151"/>
      <c r="V19" s="151"/>
      <c r="W19" s="151"/>
      <c r="X19" s="151"/>
      <c r="Y19" s="151"/>
    </row>
    <row r="20" spans="2:25" x14ac:dyDescent="0.35">
      <c r="B20" s="7" t="s">
        <v>45</v>
      </c>
      <c r="C20" s="100">
        <v>1.00190628</v>
      </c>
      <c r="D20" s="100">
        <v>4.8288527999999999</v>
      </c>
      <c r="E20" s="100">
        <v>47.070262080000035</v>
      </c>
      <c r="F20" s="100">
        <v>130.57506575999963</v>
      </c>
      <c r="G20" s="100">
        <v>119.83454567999965</v>
      </c>
      <c r="H20" s="100">
        <v>259.13661695999957</v>
      </c>
      <c r="I20" s="100">
        <v>376.15687919999476</v>
      </c>
      <c r="J20" s="100">
        <v>389.77875935999862</v>
      </c>
      <c r="K20" s="100">
        <v>135.45248040000052</v>
      </c>
      <c r="L20" s="100">
        <v>83.814506999999963</v>
      </c>
      <c r="M20" s="100">
        <v>7.3547136000000002</v>
      </c>
      <c r="N20" s="119">
        <v>1555.0045891199929</v>
      </c>
    </row>
    <row r="21" spans="2:25" x14ac:dyDescent="0.35">
      <c r="B21" s="7" t="s">
        <v>46</v>
      </c>
      <c r="C21" s="100">
        <v>484.61387796000025</v>
      </c>
      <c r="D21" s="100">
        <v>1916.4712996798917</v>
      </c>
      <c r="E21" s="100">
        <v>333.4357562400005</v>
      </c>
      <c r="F21" s="100">
        <v>923.31501804000527</v>
      </c>
      <c r="G21" s="100">
        <v>343.0144540800012</v>
      </c>
      <c r="H21" s="100">
        <v>673.79479060000722</v>
      </c>
      <c r="I21" s="100">
        <v>801.82256539999366</v>
      </c>
      <c r="J21" s="100">
        <v>869.31407664001983</v>
      </c>
      <c r="K21" s="100">
        <v>117.14894784000026</v>
      </c>
      <c r="L21" s="100">
        <v>29.216532600000022</v>
      </c>
      <c r="M21" s="100">
        <v>3.7296864000000003</v>
      </c>
      <c r="N21" s="119">
        <v>6495.8770054799197</v>
      </c>
    </row>
    <row r="22" spans="2:25" x14ac:dyDescent="0.35">
      <c r="B22" s="7" t="s">
        <v>47</v>
      </c>
      <c r="C22" s="100">
        <v>0.57123215999999999</v>
      </c>
      <c r="D22" s="100">
        <v>3.3387857999999997</v>
      </c>
      <c r="E22" s="100">
        <v>11.233882800000002</v>
      </c>
      <c r="F22" s="100">
        <v>73.62407519999995</v>
      </c>
      <c r="G22" s="100">
        <v>179.40253679999978</v>
      </c>
      <c r="H22" s="100">
        <v>482.18857702000616</v>
      </c>
      <c r="I22" s="100">
        <v>447.92584203999326</v>
      </c>
      <c r="J22" s="100">
        <v>379.27454831999808</v>
      </c>
      <c r="K22" s="100">
        <v>37.625020199999966</v>
      </c>
      <c r="L22" s="100">
        <v>11.0800188</v>
      </c>
      <c r="M22" s="100">
        <v>2.8450943999999998</v>
      </c>
      <c r="N22" s="119">
        <v>1629.1096135399973</v>
      </c>
    </row>
    <row r="23" spans="2:25" x14ac:dyDescent="0.35">
      <c r="B23" s="7" t="s">
        <v>55</v>
      </c>
      <c r="C23" s="100">
        <v>268.43508971999995</v>
      </c>
      <c r="D23" s="100">
        <v>1788.7901205399849</v>
      </c>
      <c r="E23" s="2">
        <v>1144.4716468399913</v>
      </c>
      <c r="F23" s="100">
        <v>2083.1920077199588</v>
      </c>
      <c r="G23" s="100">
        <v>4757.5563156399867</v>
      </c>
      <c r="H23" s="100">
        <v>3464.555121739907</v>
      </c>
      <c r="I23" s="100">
        <v>6583.2466165658934</v>
      </c>
      <c r="J23" s="100">
        <v>5726.6502119997776</v>
      </c>
      <c r="K23" s="100">
        <v>2743.9957713601143</v>
      </c>
      <c r="L23" s="100">
        <v>706.09520480000333</v>
      </c>
      <c r="M23" s="100">
        <v>213.82817327999911</v>
      </c>
      <c r="N23" s="119">
        <v>29480.816280205621</v>
      </c>
    </row>
    <row r="24" spans="2:25" x14ac:dyDescent="0.35">
      <c r="B24" s="7" t="s">
        <v>56</v>
      </c>
      <c r="C24" s="100">
        <v>0.57123215999999999</v>
      </c>
      <c r="D24" s="100">
        <v>10.092435839999998</v>
      </c>
      <c r="E24" s="100">
        <v>15.186404880000005</v>
      </c>
      <c r="F24" s="100">
        <v>59.757433919999983</v>
      </c>
      <c r="G24" s="100">
        <v>85.020549119999913</v>
      </c>
      <c r="H24" s="100">
        <v>258.66664847999954</v>
      </c>
      <c r="I24" s="100">
        <v>465.4483747199933</v>
      </c>
      <c r="J24" s="100">
        <v>622.87113026000054</v>
      </c>
      <c r="K24" s="100">
        <v>167.45648400000036</v>
      </c>
      <c r="L24" s="100">
        <v>43.962328800000009</v>
      </c>
      <c r="M24" s="100">
        <v>1.4225471999999999</v>
      </c>
      <c r="N24" s="119">
        <v>1730.4555693799934</v>
      </c>
    </row>
    <row r="25" spans="2:25" x14ac:dyDescent="0.35">
      <c r="B25" s="7" t="s">
        <v>262</v>
      </c>
      <c r="C25" s="100">
        <v>0.57123215999999999</v>
      </c>
      <c r="D25" s="100">
        <v>4.7963638799999995</v>
      </c>
      <c r="E25" s="100">
        <v>31.167780480000022</v>
      </c>
      <c r="F25" s="100">
        <v>93.630065759999937</v>
      </c>
      <c r="G25" s="100">
        <v>265.11447168000041</v>
      </c>
      <c r="H25" s="100">
        <v>554.62997662000839</v>
      </c>
      <c r="I25" s="100">
        <v>645.88950001999342</v>
      </c>
      <c r="J25" s="100">
        <v>753.68396380001059</v>
      </c>
      <c r="K25" s="100">
        <v>93.54774996000009</v>
      </c>
      <c r="L25" s="100">
        <v>28.804303080000015</v>
      </c>
      <c r="M25" s="100">
        <v>4.0853232000000004</v>
      </c>
      <c r="N25" s="119">
        <v>2475.9207306400131</v>
      </c>
    </row>
    <row r="26" spans="2:25" x14ac:dyDescent="0.35">
      <c r="B26" s="7" t="s">
        <v>57</v>
      </c>
      <c r="C26" s="100">
        <v>1.56413844</v>
      </c>
      <c r="D26" s="100">
        <v>4.4211225600000006</v>
      </c>
      <c r="E26" s="100">
        <v>20.108943360000012</v>
      </c>
      <c r="F26" s="100">
        <v>79.382301119999937</v>
      </c>
      <c r="G26" s="100">
        <v>174.96006695999972</v>
      </c>
      <c r="H26" s="100">
        <v>526.32803522000768</v>
      </c>
      <c r="I26" s="100">
        <v>719.40779565999287</v>
      </c>
      <c r="J26" s="100">
        <v>590.10158375999913</v>
      </c>
      <c r="K26" s="100">
        <v>133.75893240000045</v>
      </c>
      <c r="L26" s="100">
        <v>29.968025400000023</v>
      </c>
      <c r="M26" s="100">
        <v>5.3345520000000004</v>
      </c>
      <c r="N26" s="119">
        <v>2285.3354968799999</v>
      </c>
    </row>
    <row r="27" spans="2:25" x14ac:dyDescent="0.35">
      <c r="B27" s="2" t="s">
        <v>263</v>
      </c>
      <c r="C27" s="97">
        <v>1521.8160184600033</v>
      </c>
      <c r="D27" s="97">
        <v>6675.7047232797195</v>
      </c>
      <c r="E27" s="97">
        <v>2065.404126259994</v>
      </c>
      <c r="F27" s="97">
        <v>7193.3832713600668</v>
      </c>
      <c r="G27" s="97">
        <v>7744.7987887197714</v>
      </c>
      <c r="H27" s="97">
        <v>9496.5207137998677</v>
      </c>
      <c r="I27" s="97">
        <v>7725.168056760027</v>
      </c>
      <c r="J27" s="97">
        <v>6136.0665423999808</v>
      </c>
      <c r="K27" s="97">
        <v>782.5368531400004</v>
      </c>
      <c r="L27" s="97">
        <v>338.90417531999952</v>
      </c>
      <c r="M27" s="97">
        <v>83.108351520000014</v>
      </c>
      <c r="N27" s="120">
        <v>49763.411621019433</v>
      </c>
    </row>
    <row r="28" spans="2:25" x14ac:dyDescent="0.35">
      <c r="B28" s="76" t="s">
        <v>14</v>
      </c>
      <c r="C28" s="121">
        <v>2393.3306120200036</v>
      </c>
      <c r="D28" s="121">
        <v>11657.895639679591</v>
      </c>
      <c r="E28" s="121">
        <v>17702.033388619366</v>
      </c>
      <c r="F28" s="121">
        <v>42941.605450686016</v>
      </c>
      <c r="G28" s="121">
        <v>44067.908973156817</v>
      </c>
      <c r="H28" s="121">
        <v>54251.650158586497</v>
      </c>
      <c r="I28" s="121">
        <v>244053.89060094184</v>
      </c>
      <c r="J28" s="121">
        <v>43966.598584098836</v>
      </c>
      <c r="K28" s="121">
        <v>7731.1237811801093</v>
      </c>
      <c r="L28" s="121">
        <v>4440.6140509999568</v>
      </c>
      <c r="M28" s="121">
        <v>3517.5915618999989</v>
      </c>
      <c r="N28" s="121">
        <v>476724.24280086916</v>
      </c>
    </row>
    <row r="30" spans="2:25" x14ac:dyDescent="0.35">
      <c r="C30" s="151"/>
    </row>
  </sheetData>
  <hyperlinks>
    <hyperlink ref="O1" location="'Tx de support pot'!A1" display="Variable suivante" xr:uid="{82843ABA-462B-44E8-9A7B-272A4C8CD646}"/>
    <hyperlink ref="O2" location="'Cot° par adm&amp;Prov TTC'!A1" display="Variable précédente" xr:uid="{49AB9905-2BE1-47CE-90FD-D51EFBBE5A62}"/>
  </hyperlinks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Feuil19">
    <tabColor theme="0"/>
  </sheetPr>
  <dimension ref="B1:J12"/>
  <sheetViews>
    <sheetView showGridLines="0" workbookViewId="0">
      <selection activeCell="J1" sqref="J1"/>
    </sheetView>
  </sheetViews>
  <sheetFormatPr baseColWidth="10" defaultColWidth="11" defaultRowHeight="15.5" x14ac:dyDescent="0.35"/>
  <cols>
    <col min="1" max="5" width="11" style="12"/>
    <col min="6" max="6" width="13.4140625" style="12" customWidth="1"/>
    <col min="7" max="7" width="13.75" style="12" customWidth="1"/>
    <col min="8" max="8" width="14.9140625" style="12" customWidth="1"/>
    <col min="9" max="16384" width="11" style="12"/>
  </cols>
  <sheetData>
    <row r="1" spans="2:10" x14ac:dyDescent="0.35">
      <c r="J1" s="80" t="s">
        <v>253</v>
      </c>
    </row>
    <row r="2" spans="2:10" ht="18" x14ac:dyDescent="0.4">
      <c r="B2" s="11" t="s">
        <v>647</v>
      </c>
      <c r="J2" s="81" t="s">
        <v>254</v>
      </c>
    </row>
    <row r="4" spans="2:10" x14ac:dyDescent="0.35">
      <c r="B4" s="47" t="s">
        <v>78</v>
      </c>
      <c r="C4" s="49">
        <v>2020</v>
      </c>
      <c r="D4" s="49">
        <v>2021</v>
      </c>
      <c r="E4" s="49">
        <v>2022</v>
      </c>
      <c r="F4" s="49">
        <v>2023</v>
      </c>
      <c r="G4" s="49">
        <v>2024</v>
      </c>
      <c r="H4" s="49">
        <v>2025</v>
      </c>
    </row>
    <row r="5" spans="2:10" x14ac:dyDescent="0.35">
      <c r="B5" s="7" t="s">
        <v>17</v>
      </c>
      <c r="C5" s="8">
        <v>172304</v>
      </c>
      <c r="D5" s="8">
        <v>190545</v>
      </c>
      <c r="E5" s="179">
        <v>198399</v>
      </c>
      <c r="F5" s="179" t="s">
        <v>337</v>
      </c>
      <c r="G5" s="506">
        <v>1013104</v>
      </c>
      <c r="H5" s="401">
        <v>1021676</v>
      </c>
    </row>
    <row r="6" spans="2:10" x14ac:dyDescent="0.35">
      <c r="B6" s="51" t="s">
        <v>84</v>
      </c>
      <c r="C6" s="50">
        <v>814</v>
      </c>
      <c r="D6" s="50">
        <v>780</v>
      </c>
      <c r="E6" s="215">
        <v>1329</v>
      </c>
      <c r="F6" s="179" t="s">
        <v>399</v>
      </c>
      <c r="G6" s="506">
        <v>9015</v>
      </c>
      <c r="H6" s="401">
        <v>10852</v>
      </c>
    </row>
    <row r="7" spans="2:10" x14ac:dyDescent="0.35">
      <c r="B7" s="77" t="s">
        <v>85</v>
      </c>
      <c r="C7" s="320">
        <v>211.68</v>
      </c>
      <c r="D7" s="394">
        <v>244.288461538462</v>
      </c>
      <c r="E7" s="320">
        <v>149</v>
      </c>
      <c r="F7" s="320">
        <v>161</v>
      </c>
      <c r="G7" s="320">
        <v>112</v>
      </c>
      <c r="H7" s="395">
        <f>H5/H6</f>
        <v>94.146332473276814</v>
      </c>
    </row>
    <row r="8" spans="2:10" x14ac:dyDescent="0.35">
      <c r="F8" s="16"/>
    </row>
    <row r="9" spans="2:10" x14ac:dyDescent="0.35">
      <c r="C9" s="16"/>
    </row>
    <row r="12" spans="2:10" x14ac:dyDescent="0.35">
      <c r="F12" s="16"/>
    </row>
  </sheetData>
  <hyperlinks>
    <hyperlink ref="J1" location="'Quotient de vieillesse'!A1" display="Variable suivante" xr:uid="{00000000-0004-0000-1200-000000000000}"/>
    <hyperlink ref="J2" location="'Cot° par adm.&amp;par grad TTC'!A1" display="Variable précédente" xr:uid="{00000000-0004-0000-1200-000001000000}"/>
  </hyperlinks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Feuil20">
    <tabColor theme="0"/>
  </sheetPr>
  <dimension ref="A1:H6"/>
  <sheetViews>
    <sheetView showGridLines="0" workbookViewId="0">
      <selection activeCell="G1" sqref="G1"/>
    </sheetView>
  </sheetViews>
  <sheetFormatPr baseColWidth="10" defaultColWidth="11" defaultRowHeight="15.5" x14ac:dyDescent="0.35"/>
  <cols>
    <col min="1" max="2" width="11" style="12"/>
    <col min="3" max="3" width="16.5" style="12" customWidth="1"/>
    <col min="4" max="4" width="15.1640625" style="12" customWidth="1"/>
    <col min="5" max="5" width="13.25" style="12" customWidth="1"/>
    <col min="6" max="6" width="16" style="12" customWidth="1"/>
    <col min="7" max="7" width="16.83203125" style="12" customWidth="1"/>
    <col min="8" max="8" width="17.4140625" style="12" customWidth="1"/>
    <col min="9" max="16384" width="11" style="12"/>
  </cols>
  <sheetData>
    <row r="1" spans="1:8" x14ac:dyDescent="0.35">
      <c r="A1" s="12" t="s">
        <v>15</v>
      </c>
      <c r="G1" s="80" t="s">
        <v>253</v>
      </c>
    </row>
    <row r="2" spans="1:8" ht="18" x14ac:dyDescent="0.4">
      <c r="B2" s="11" t="s">
        <v>648</v>
      </c>
      <c r="G2" s="81" t="s">
        <v>254</v>
      </c>
    </row>
    <row r="4" spans="1:8" x14ac:dyDescent="0.35">
      <c r="B4" s="47" t="s">
        <v>78</v>
      </c>
      <c r="C4" s="49">
        <v>2020</v>
      </c>
      <c r="D4" s="49">
        <v>2021</v>
      </c>
      <c r="E4" s="49">
        <v>2022</v>
      </c>
      <c r="F4" s="49">
        <v>2023</v>
      </c>
      <c r="G4" s="49">
        <v>2024</v>
      </c>
      <c r="H4" s="49">
        <v>2025</v>
      </c>
    </row>
    <row r="5" spans="1:8" s="135" customFormat="1" ht="21.5" customHeight="1" x14ac:dyDescent="0.35">
      <c r="B5" s="48" t="s">
        <v>85</v>
      </c>
      <c r="C5" s="149">
        <v>4.7000000000000002E-3</v>
      </c>
      <c r="D5" s="149">
        <v>4.1000000000000003E-3</v>
      </c>
      <c r="E5" s="149">
        <v>6.7000000000000002E-3</v>
      </c>
      <c r="F5" s="149">
        <v>6.1999999999999998E-3</v>
      </c>
      <c r="G5" s="149">
        <v>8.8999999999999999E-3</v>
      </c>
      <c r="H5" s="216">
        <v>1.0200000000000001E-2</v>
      </c>
    </row>
    <row r="6" spans="1:8" x14ac:dyDescent="0.35">
      <c r="F6" s="163"/>
    </row>
  </sheetData>
  <hyperlinks>
    <hyperlink ref="G2" location="'Tx de support pot'!A1" display="Variable précédente" xr:uid="{00000000-0004-0000-1300-000000000000}"/>
    <hyperlink ref="G1" location="'Tx de repart° pure'!A1" display="Variable suivante" xr:uid="{A12D21AE-C2EE-44CA-AD5F-5571022A6B94}"/>
  </hyperlinks>
  <pageMargins left="0.7" right="0.7" top="0.75" bottom="0.75" header="0.3" footer="0.3"/>
  <pageSetup paperSize="9" orientation="portrait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0B6FFE-4DF1-4358-BF6A-91EE596244EF}">
  <sheetPr>
    <tabColor theme="0"/>
  </sheetPr>
  <dimension ref="A1:H7"/>
  <sheetViews>
    <sheetView workbookViewId="0">
      <selection activeCell="G1" sqref="G1"/>
    </sheetView>
  </sheetViews>
  <sheetFormatPr baseColWidth="10" defaultColWidth="10.6640625" defaultRowHeight="15.5" x14ac:dyDescent="0.35"/>
  <cols>
    <col min="1" max="2" width="10.6640625" style="201"/>
    <col min="3" max="3" width="18.6640625" style="201" customWidth="1"/>
    <col min="4" max="4" width="19.58203125" style="201" customWidth="1"/>
    <col min="5" max="5" width="17.33203125" style="201" customWidth="1"/>
    <col min="6" max="6" width="16.75" style="201" customWidth="1"/>
    <col min="7" max="16384" width="10.6640625" style="201"/>
  </cols>
  <sheetData>
    <row r="1" spans="1:8" x14ac:dyDescent="0.35">
      <c r="A1" s="202" t="s">
        <v>15</v>
      </c>
      <c r="B1" s="202"/>
      <c r="C1" s="202"/>
      <c r="D1" s="202"/>
      <c r="E1" s="202"/>
      <c r="F1" s="202"/>
      <c r="G1" s="203" t="s">
        <v>253</v>
      </c>
      <c r="H1" s="202"/>
    </row>
    <row r="2" spans="1:8" ht="18" x14ac:dyDescent="0.4">
      <c r="A2" s="202"/>
      <c r="B2" s="204" t="s">
        <v>649</v>
      </c>
      <c r="C2" s="202"/>
      <c r="D2" s="202"/>
      <c r="E2" s="202"/>
      <c r="F2" s="202"/>
      <c r="G2" s="205" t="s">
        <v>254</v>
      </c>
      <c r="H2" s="202"/>
    </row>
    <row r="3" spans="1:8" x14ac:dyDescent="0.35">
      <c r="A3" s="202"/>
      <c r="B3" s="202"/>
      <c r="C3" s="202"/>
      <c r="D3" s="202"/>
      <c r="E3" s="202"/>
      <c r="F3" s="202"/>
      <c r="G3" s="202"/>
      <c r="H3" s="202"/>
    </row>
    <row r="4" spans="1:8" x14ac:dyDescent="0.35">
      <c r="A4" s="202"/>
      <c r="B4" s="47" t="s">
        <v>78</v>
      </c>
      <c r="C4" s="49">
        <v>2022</v>
      </c>
      <c r="D4" s="49">
        <v>2023</v>
      </c>
      <c r="E4" s="49">
        <v>2024</v>
      </c>
      <c r="F4" s="49">
        <v>2025</v>
      </c>
      <c r="G4" s="202"/>
      <c r="H4" s="202"/>
    </row>
    <row r="5" spans="1:8" ht="22.5" customHeight="1" x14ac:dyDescent="0.35">
      <c r="A5" s="217"/>
      <c r="B5" s="48" t="s">
        <v>85</v>
      </c>
      <c r="C5" s="219">
        <v>5.45E-2</v>
      </c>
      <c r="D5" s="219">
        <v>8.7400000000000005E-2</v>
      </c>
      <c r="E5" s="507">
        <v>4.5100000000000001E-2</v>
      </c>
      <c r="F5" s="220">
        <v>6.8599999999999994E-2</v>
      </c>
      <c r="G5" s="217"/>
      <c r="H5" s="217"/>
    </row>
    <row r="6" spans="1:8" x14ac:dyDescent="0.35">
      <c r="A6" s="202"/>
      <c r="B6" s="202"/>
      <c r="C6" s="202"/>
      <c r="D6" s="218"/>
      <c r="E6" s="218"/>
      <c r="F6" s="202"/>
      <c r="G6" s="202"/>
      <c r="H6" s="202"/>
    </row>
    <row r="7" spans="1:8" x14ac:dyDescent="0.35">
      <c r="A7" s="202"/>
      <c r="B7" s="202"/>
      <c r="C7" s="202"/>
      <c r="D7" s="202"/>
      <c r="E7" s="202"/>
      <c r="F7" s="202"/>
      <c r="G7" s="202"/>
      <c r="H7" s="202"/>
    </row>
  </sheetData>
  <hyperlinks>
    <hyperlink ref="G2" location="'Quotient de vieillesse'!A1" display="Variable précédente" xr:uid="{2336AF0E-4831-4D04-84EA-9905E0886AB9}"/>
    <hyperlink ref="G1" location="'Rapport dem optimal'!A1" display="Variable suivante" xr:uid="{932D1B5E-8DFF-4088-B6B3-597CB8392D36}"/>
  </hyperlinks>
  <pageMargins left="0.7" right="0.7" top="0.75" bottom="0.75" header="0.3" footer="0.3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455F1A-D1D9-43BD-A495-16D7BE2D7223}">
  <sheetPr>
    <tabColor theme="0"/>
  </sheetPr>
  <dimension ref="A1:G6"/>
  <sheetViews>
    <sheetView workbookViewId="0"/>
  </sheetViews>
  <sheetFormatPr baseColWidth="10" defaultColWidth="10.6640625" defaultRowHeight="15.5" x14ac:dyDescent="0.35"/>
  <cols>
    <col min="1" max="2" width="10.6640625" style="201"/>
    <col min="3" max="4" width="17.4140625" style="201" customWidth="1"/>
    <col min="5" max="5" width="17.75" style="201" customWidth="1"/>
    <col min="6" max="6" width="15.4140625" style="201" customWidth="1"/>
    <col min="7" max="7" width="10.6640625" style="201"/>
    <col min="8" max="8" width="13.4140625" style="201" customWidth="1"/>
    <col min="9" max="16384" width="10.6640625" style="201"/>
  </cols>
  <sheetData>
    <row r="1" spans="1:7" x14ac:dyDescent="0.35">
      <c r="A1" s="202" t="s">
        <v>15</v>
      </c>
      <c r="B1" s="202"/>
      <c r="C1" s="202"/>
      <c r="D1" s="202"/>
      <c r="E1" s="202"/>
      <c r="G1" s="203"/>
    </row>
    <row r="2" spans="1:7" ht="18" x14ac:dyDescent="0.4">
      <c r="A2" s="202"/>
      <c r="B2" s="204" t="s">
        <v>643</v>
      </c>
      <c r="C2" s="202"/>
      <c r="D2" s="202"/>
      <c r="E2" s="202"/>
      <c r="G2" s="205" t="s">
        <v>254</v>
      </c>
    </row>
    <row r="3" spans="1:7" x14ac:dyDescent="0.35">
      <c r="A3" s="202"/>
      <c r="B3" s="202"/>
      <c r="C3" s="202"/>
      <c r="D3" s="202"/>
      <c r="E3" s="202"/>
      <c r="F3" s="202"/>
      <c r="G3" s="202"/>
    </row>
    <row r="4" spans="1:7" x14ac:dyDescent="0.35">
      <c r="A4" s="202"/>
      <c r="B4" s="47" t="s">
        <v>78</v>
      </c>
      <c r="C4" s="49">
        <v>2022</v>
      </c>
      <c r="D4" s="49">
        <v>2023</v>
      </c>
      <c r="E4" s="49">
        <v>2024</v>
      </c>
      <c r="F4" s="49">
        <v>2025</v>
      </c>
      <c r="G4" s="202"/>
    </row>
    <row r="5" spans="1:7" x14ac:dyDescent="0.35">
      <c r="A5" s="217"/>
      <c r="B5" s="48" t="s">
        <v>85</v>
      </c>
      <c r="C5" s="368">
        <v>6</v>
      </c>
      <c r="D5" s="368">
        <v>8</v>
      </c>
      <c r="E5" s="508">
        <v>9</v>
      </c>
      <c r="F5" s="369">
        <v>5</v>
      </c>
      <c r="G5" s="217"/>
    </row>
    <row r="6" spans="1:7" x14ac:dyDescent="0.35">
      <c r="A6" s="202"/>
      <c r="B6" s="202"/>
      <c r="C6" s="202"/>
      <c r="D6" s="218"/>
      <c r="E6" s="202"/>
      <c r="F6" s="202"/>
      <c r="G6" s="202"/>
    </row>
  </sheetData>
  <hyperlinks>
    <hyperlink ref="G2" location="'Tx de repart° pure'!A1" display="Variable précédente" xr:uid="{181C9C9D-7D27-4075-9E43-4815572F5F5E}"/>
  </hyperlinks>
  <pageMargins left="0.7" right="0.7" top="0.75" bottom="0.75" header="0.3" footer="0.3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Feuil21">
    <tabColor rgb="FF7030A0"/>
  </sheetPr>
  <dimension ref="B2:I9"/>
  <sheetViews>
    <sheetView showGridLines="0" workbookViewId="0">
      <selection activeCell="H2" sqref="H2"/>
    </sheetView>
  </sheetViews>
  <sheetFormatPr baseColWidth="10" defaultColWidth="11" defaultRowHeight="15.5" x14ac:dyDescent="0.35"/>
  <cols>
    <col min="1" max="1" width="11" style="12"/>
    <col min="2" max="2" width="22.83203125" style="12" customWidth="1"/>
    <col min="3" max="3" width="13.6640625" style="12" customWidth="1"/>
    <col min="4" max="4" width="13" style="12" customWidth="1"/>
    <col min="5" max="5" width="13.25" style="12" customWidth="1"/>
    <col min="6" max="6" width="16.33203125" style="12" bestFit="1" customWidth="1"/>
    <col min="7" max="7" width="16.5" style="12" customWidth="1"/>
    <col min="8" max="8" width="17.25" style="12" customWidth="1"/>
    <col min="9" max="16384" width="11" style="12"/>
  </cols>
  <sheetData>
    <row r="2" spans="2:9" ht="18" x14ac:dyDescent="0.4">
      <c r="B2" s="11" t="s">
        <v>0</v>
      </c>
      <c r="H2" s="80" t="s">
        <v>253</v>
      </c>
    </row>
    <row r="4" spans="2:9" x14ac:dyDescent="0.35">
      <c r="B4" s="47" t="s">
        <v>78</v>
      </c>
      <c r="C4" s="49">
        <v>2020</v>
      </c>
      <c r="D4" s="49">
        <v>2021</v>
      </c>
      <c r="E4" s="49">
        <v>2022</v>
      </c>
      <c r="F4" s="49">
        <v>2023</v>
      </c>
      <c r="G4" s="487">
        <v>2024</v>
      </c>
      <c r="H4" s="487">
        <v>2025</v>
      </c>
    </row>
    <row r="5" spans="2:9" x14ac:dyDescent="0.35">
      <c r="B5" s="188" t="s">
        <v>403</v>
      </c>
      <c r="C5" s="196">
        <v>814</v>
      </c>
      <c r="D5" s="221">
        <v>780</v>
      </c>
      <c r="E5" s="222" t="s">
        <v>404</v>
      </c>
      <c r="F5" s="222" t="s">
        <v>405</v>
      </c>
      <c r="G5" s="504">
        <v>6290</v>
      </c>
      <c r="H5" s="489">
        <v>7850</v>
      </c>
      <c r="I5" s="66"/>
    </row>
    <row r="6" spans="2:9" x14ac:dyDescent="0.35">
      <c r="B6" s="266" t="s">
        <v>406</v>
      </c>
      <c r="C6" s="485" t="s">
        <v>5</v>
      </c>
      <c r="D6" s="481" t="s">
        <v>5</v>
      </c>
      <c r="E6" s="486" t="s">
        <v>5</v>
      </c>
      <c r="F6" s="481" t="s">
        <v>407</v>
      </c>
      <c r="G6" s="509">
        <v>2725</v>
      </c>
      <c r="H6" s="490">
        <v>2763</v>
      </c>
      <c r="I6" s="66"/>
    </row>
    <row r="7" spans="2:9" x14ac:dyDescent="0.35">
      <c r="B7" s="47" t="s">
        <v>14</v>
      </c>
      <c r="C7" s="482">
        <v>814</v>
      </c>
      <c r="D7" s="483">
        <v>780</v>
      </c>
      <c r="E7" s="483" t="s">
        <v>404</v>
      </c>
      <c r="F7" s="484" t="s">
        <v>399</v>
      </c>
      <c r="G7" s="509">
        <v>9015</v>
      </c>
      <c r="H7" s="490">
        <v>10613</v>
      </c>
    </row>
    <row r="8" spans="2:9" x14ac:dyDescent="0.35">
      <c r="B8" s="12" t="s">
        <v>4</v>
      </c>
      <c r="C8" s="223">
        <v>-31</v>
      </c>
      <c r="D8" s="223">
        <v>-34</v>
      </c>
      <c r="E8" s="223">
        <v>549</v>
      </c>
      <c r="F8" s="222" t="s">
        <v>408</v>
      </c>
      <c r="G8" s="510">
        <v>2777</v>
      </c>
      <c r="H8" s="488">
        <f>H7-G7</f>
        <v>1598</v>
      </c>
    </row>
    <row r="9" spans="2:9" x14ac:dyDescent="0.35">
      <c r="B9" s="47" t="s">
        <v>179</v>
      </c>
      <c r="C9" s="345">
        <v>-3.6999999999999998E-2</v>
      </c>
      <c r="D9" s="345">
        <v>-4.2000000000000003E-2</v>
      </c>
      <c r="E9" s="345">
        <v>0.70399999999999996</v>
      </c>
      <c r="F9" s="345">
        <v>3.694</v>
      </c>
      <c r="G9" s="511">
        <v>0.44500000000000001</v>
      </c>
      <c r="H9" s="480">
        <f>H8/G7</f>
        <v>0.17726012201885746</v>
      </c>
    </row>
  </sheetData>
  <hyperlinks>
    <hyperlink ref="H2" location="'Retraités par grade HEPST'!A1" display="Variable suivante" xr:uid="{00000000-0004-0000-1400-000000000000}"/>
  </hyperlinks>
  <pageMargins left="0.7" right="0.7" top="0.75" bottom="0.75" header="0.3" footer="0.3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Feuil22">
    <tabColor theme="0"/>
  </sheetPr>
  <dimension ref="B1:H16"/>
  <sheetViews>
    <sheetView showGridLines="0" workbookViewId="0">
      <selection activeCell="H1" sqref="H1"/>
    </sheetView>
  </sheetViews>
  <sheetFormatPr baseColWidth="10" defaultColWidth="11" defaultRowHeight="15.5" x14ac:dyDescent="0.35"/>
  <cols>
    <col min="1" max="5" width="11" style="12"/>
    <col min="6" max="6" width="12.58203125" style="12" customWidth="1"/>
    <col min="7" max="7" width="12.5" style="12" customWidth="1"/>
    <col min="8" max="8" width="14.9140625" style="12" customWidth="1"/>
    <col min="9" max="16384" width="11" style="12"/>
  </cols>
  <sheetData>
    <row r="1" spans="2:8" x14ac:dyDescent="0.35">
      <c r="H1" s="80" t="s">
        <v>253</v>
      </c>
    </row>
    <row r="2" spans="2:8" ht="18" x14ac:dyDescent="0.4">
      <c r="B2" s="11" t="s">
        <v>409</v>
      </c>
      <c r="H2" s="81" t="s">
        <v>254</v>
      </c>
    </row>
    <row r="4" spans="2:8" x14ac:dyDescent="0.35">
      <c r="B4" s="47" t="s">
        <v>101</v>
      </c>
      <c r="C4" s="52">
        <v>2020</v>
      </c>
      <c r="D4" s="52">
        <v>2021</v>
      </c>
      <c r="E4" s="52">
        <v>2022</v>
      </c>
      <c r="F4" s="52">
        <v>2023</v>
      </c>
      <c r="G4" s="52">
        <v>2024</v>
      </c>
      <c r="H4" s="52">
        <v>2025</v>
      </c>
    </row>
    <row r="5" spans="2:8" x14ac:dyDescent="0.35">
      <c r="B5" s="7" t="s">
        <v>59</v>
      </c>
      <c r="C5" s="8">
        <v>81</v>
      </c>
      <c r="D5" s="8">
        <v>80</v>
      </c>
      <c r="E5" s="179">
        <v>105</v>
      </c>
      <c r="F5" s="179">
        <v>581</v>
      </c>
      <c r="G5" s="179">
        <v>647</v>
      </c>
      <c r="H5" s="9">
        <v>903</v>
      </c>
    </row>
    <row r="6" spans="2:8" x14ac:dyDescent="0.35">
      <c r="B6" s="7" t="s">
        <v>60</v>
      </c>
      <c r="C6" s="8">
        <v>4</v>
      </c>
      <c r="D6" s="8">
        <v>4</v>
      </c>
      <c r="E6" s="179">
        <v>56</v>
      </c>
      <c r="F6" s="179">
        <v>55</v>
      </c>
      <c r="G6" s="179">
        <v>57</v>
      </c>
      <c r="H6" s="9">
        <v>260</v>
      </c>
    </row>
    <row r="7" spans="2:8" x14ac:dyDescent="0.35">
      <c r="B7" s="7" t="s">
        <v>61</v>
      </c>
      <c r="C7" s="8">
        <v>143</v>
      </c>
      <c r="D7" s="8">
        <v>138</v>
      </c>
      <c r="E7" s="179">
        <v>195</v>
      </c>
      <c r="F7" s="179">
        <v>764</v>
      </c>
      <c r="G7" s="179">
        <v>850</v>
      </c>
      <c r="H7" s="9">
        <v>1247</v>
      </c>
    </row>
    <row r="8" spans="2:8" x14ac:dyDescent="0.35">
      <c r="B8" s="7" t="s">
        <v>62</v>
      </c>
      <c r="C8" s="8">
        <v>152</v>
      </c>
      <c r="D8" s="8">
        <v>147</v>
      </c>
      <c r="E8" s="179">
        <v>248</v>
      </c>
      <c r="F8" s="179">
        <v>952</v>
      </c>
      <c r="G8" s="179">
        <v>1173</v>
      </c>
      <c r="H8" s="9">
        <v>1796</v>
      </c>
    </row>
    <row r="9" spans="2:8" x14ac:dyDescent="0.35">
      <c r="B9" s="7" t="s">
        <v>63</v>
      </c>
      <c r="C9" s="8">
        <v>190</v>
      </c>
      <c r="D9" s="8">
        <v>179</v>
      </c>
      <c r="E9" s="179">
        <v>267</v>
      </c>
      <c r="F9" s="179">
        <v>829</v>
      </c>
      <c r="G9" s="179">
        <v>1031</v>
      </c>
      <c r="H9" s="9">
        <v>1040</v>
      </c>
    </row>
    <row r="10" spans="2:8" x14ac:dyDescent="0.35">
      <c r="B10" s="7" t="s">
        <v>64</v>
      </c>
      <c r="C10" s="8">
        <v>114</v>
      </c>
      <c r="D10" s="8">
        <v>108</v>
      </c>
      <c r="E10" s="179">
        <v>166</v>
      </c>
      <c r="F10" s="179">
        <v>539</v>
      </c>
      <c r="G10" s="179">
        <v>694</v>
      </c>
      <c r="H10" s="9">
        <v>707</v>
      </c>
    </row>
    <row r="11" spans="2:8" x14ac:dyDescent="0.35">
      <c r="B11" s="7" t="s">
        <v>65</v>
      </c>
      <c r="C11" s="8">
        <v>38</v>
      </c>
      <c r="D11" s="8">
        <v>37</v>
      </c>
      <c r="E11" s="179">
        <v>83</v>
      </c>
      <c r="F11" s="179">
        <v>495</v>
      </c>
      <c r="G11" s="179">
        <v>689</v>
      </c>
      <c r="H11" s="9">
        <v>713</v>
      </c>
    </row>
    <row r="12" spans="2:8" x14ac:dyDescent="0.35">
      <c r="B12" s="7" t="s">
        <v>66</v>
      </c>
      <c r="C12" s="8">
        <v>55</v>
      </c>
      <c r="D12" s="8">
        <v>51</v>
      </c>
      <c r="E12" s="179">
        <v>101</v>
      </c>
      <c r="F12" s="179">
        <v>391</v>
      </c>
      <c r="G12" s="179">
        <v>546</v>
      </c>
      <c r="H12" s="9">
        <v>559</v>
      </c>
    </row>
    <row r="13" spans="2:8" x14ac:dyDescent="0.35">
      <c r="B13" s="7" t="s">
        <v>67</v>
      </c>
      <c r="C13" s="8">
        <v>24</v>
      </c>
      <c r="D13" s="8">
        <v>24</v>
      </c>
      <c r="E13" s="179">
        <v>73</v>
      </c>
      <c r="F13" s="179">
        <v>240</v>
      </c>
      <c r="G13" s="179">
        <v>344</v>
      </c>
      <c r="H13" s="9">
        <v>355</v>
      </c>
    </row>
    <row r="14" spans="2:8" x14ac:dyDescent="0.35">
      <c r="B14" s="7" t="s">
        <v>68</v>
      </c>
      <c r="C14" s="8">
        <v>8</v>
      </c>
      <c r="D14" s="8">
        <v>7</v>
      </c>
      <c r="E14" s="179">
        <v>27</v>
      </c>
      <c r="F14" s="179">
        <v>120</v>
      </c>
      <c r="G14" s="179">
        <v>190</v>
      </c>
      <c r="H14" s="9">
        <v>199</v>
      </c>
    </row>
    <row r="15" spans="2:8" x14ac:dyDescent="0.35">
      <c r="B15" s="51" t="s">
        <v>69</v>
      </c>
      <c r="C15" s="50">
        <v>5</v>
      </c>
      <c r="D15" s="50">
        <v>5</v>
      </c>
      <c r="E15" s="215">
        <v>8</v>
      </c>
      <c r="F15" s="398">
        <v>39</v>
      </c>
      <c r="G15" s="398">
        <v>69</v>
      </c>
      <c r="H15" s="226">
        <v>71</v>
      </c>
    </row>
    <row r="16" spans="2:8" x14ac:dyDescent="0.35">
      <c r="B16" s="47" t="s">
        <v>14</v>
      </c>
      <c r="C16" s="52">
        <v>814</v>
      </c>
      <c r="D16" s="168">
        <v>780</v>
      </c>
      <c r="E16" s="225">
        <v>1329</v>
      </c>
      <c r="F16" s="352" t="s">
        <v>405</v>
      </c>
      <c r="G16" s="352">
        <v>6290</v>
      </c>
      <c r="H16" s="227">
        <v>7850</v>
      </c>
    </row>
  </sheetData>
  <hyperlinks>
    <hyperlink ref="H1" location="'Retraités par grade EPST'!A1" display="Variable suivante" xr:uid="{00000000-0004-0000-1500-000000000000}"/>
    <hyperlink ref="H2" location="Retraités!A1" display="Variable précédente" xr:uid="{00000000-0004-0000-1500-000001000000}"/>
  </hyperlinks>
  <pageMargins left="0.7" right="0.7" top="0.75" bottom="0.75" header="0.3" footer="0.3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CCF36F-F70F-475A-9575-E8D3A34B0723}">
  <sheetPr>
    <tabColor theme="0"/>
  </sheetPr>
  <dimension ref="A1:G16"/>
  <sheetViews>
    <sheetView workbookViewId="0">
      <selection activeCell="F1" sqref="F1"/>
    </sheetView>
  </sheetViews>
  <sheetFormatPr baseColWidth="10" defaultColWidth="10.6640625" defaultRowHeight="15.5" x14ac:dyDescent="0.35"/>
  <cols>
    <col min="1" max="1" width="10.6640625" style="201"/>
    <col min="2" max="2" width="10.6640625" style="201" customWidth="1"/>
    <col min="3" max="3" width="17.75" style="201" customWidth="1"/>
    <col min="4" max="4" width="19.1640625" style="201" customWidth="1"/>
    <col min="5" max="5" width="19.9140625" style="201" customWidth="1"/>
    <col min="6" max="6" width="19.1640625" style="201" customWidth="1"/>
    <col min="7" max="16384" width="10.6640625" style="201"/>
  </cols>
  <sheetData>
    <row r="1" spans="1:7" x14ac:dyDescent="0.35">
      <c r="A1" s="202"/>
      <c r="B1" s="202"/>
      <c r="C1" s="202"/>
      <c r="D1" s="202"/>
      <c r="E1" s="202"/>
      <c r="F1" s="203" t="s">
        <v>253</v>
      </c>
      <c r="G1" s="202"/>
    </row>
    <row r="2" spans="1:7" ht="18" x14ac:dyDescent="0.4">
      <c r="A2" s="202"/>
      <c r="B2" s="204" t="s">
        <v>787</v>
      </c>
      <c r="C2" s="202"/>
      <c r="D2" s="202"/>
      <c r="E2" s="202"/>
      <c r="F2" s="205" t="s">
        <v>254</v>
      </c>
      <c r="G2" s="202"/>
    </row>
    <row r="3" spans="1:7" x14ac:dyDescent="0.35">
      <c r="A3" s="202"/>
      <c r="B3" s="202"/>
      <c r="C3" s="202"/>
      <c r="D3" s="202"/>
      <c r="E3" s="202"/>
      <c r="F3" s="202"/>
      <c r="G3" s="202"/>
    </row>
    <row r="4" spans="1:7" x14ac:dyDescent="0.35">
      <c r="A4" s="202"/>
      <c r="B4" s="47" t="s">
        <v>101</v>
      </c>
      <c r="C4" s="52">
        <v>2022</v>
      </c>
      <c r="D4" s="52">
        <v>2023</v>
      </c>
      <c r="E4" s="52">
        <v>2024</v>
      </c>
      <c r="F4" s="52">
        <v>2025</v>
      </c>
      <c r="G4" s="202"/>
    </row>
    <row r="5" spans="1:7" x14ac:dyDescent="0.35">
      <c r="A5" s="202"/>
      <c r="B5" s="7" t="s">
        <v>59</v>
      </c>
      <c r="C5" s="179" t="s">
        <v>5</v>
      </c>
      <c r="D5" s="179" t="s">
        <v>5</v>
      </c>
      <c r="E5" s="109" t="s">
        <v>5</v>
      </c>
      <c r="F5" s="109">
        <v>1</v>
      </c>
      <c r="G5" s="202"/>
    </row>
    <row r="6" spans="1:7" x14ac:dyDescent="0.35">
      <c r="A6" s="202"/>
      <c r="B6" s="7" t="s">
        <v>60</v>
      </c>
      <c r="C6" s="179" t="s">
        <v>5</v>
      </c>
      <c r="D6" s="179" t="s">
        <v>5</v>
      </c>
      <c r="E6" s="109" t="s">
        <v>5</v>
      </c>
      <c r="F6" s="109">
        <v>1</v>
      </c>
      <c r="G6" s="202"/>
    </row>
    <row r="7" spans="1:7" x14ac:dyDescent="0.35">
      <c r="A7" s="202"/>
      <c r="B7" s="7" t="s">
        <v>61</v>
      </c>
      <c r="C7" s="179" t="s">
        <v>5</v>
      </c>
      <c r="D7" s="179">
        <v>2</v>
      </c>
      <c r="E7" s="109">
        <v>2</v>
      </c>
      <c r="F7" s="109">
        <v>3</v>
      </c>
      <c r="G7" s="202"/>
    </row>
    <row r="8" spans="1:7" x14ac:dyDescent="0.35">
      <c r="A8" s="202"/>
      <c r="B8" s="7" t="s">
        <v>62</v>
      </c>
      <c r="C8" s="179" t="s">
        <v>5</v>
      </c>
      <c r="D8" s="179">
        <v>42</v>
      </c>
      <c r="E8" s="109">
        <v>109</v>
      </c>
      <c r="F8" s="109">
        <v>130</v>
      </c>
      <c r="G8" s="202"/>
    </row>
    <row r="9" spans="1:7" x14ac:dyDescent="0.35">
      <c r="A9" s="202"/>
      <c r="B9" s="7" t="s">
        <v>63</v>
      </c>
      <c r="C9" s="179" t="s">
        <v>5</v>
      </c>
      <c r="D9" s="179">
        <v>43</v>
      </c>
      <c r="E9" s="109">
        <v>67</v>
      </c>
      <c r="F9" s="109">
        <v>68</v>
      </c>
      <c r="G9" s="202"/>
    </row>
    <row r="10" spans="1:7" x14ac:dyDescent="0.35">
      <c r="A10" s="202"/>
      <c r="B10" s="7" t="s">
        <v>64</v>
      </c>
      <c r="C10" s="179" t="s">
        <v>5</v>
      </c>
      <c r="D10" s="179">
        <v>298</v>
      </c>
      <c r="E10" s="109">
        <v>338</v>
      </c>
      <c r="F10" s="109">
        <v>338</v>
      </c>
      <c r="G10" s="202"/>
    </row>
    <row r="11" spans="1:7" x14ac:dyDescent="0.35">
      <c r="A11" s="202"/>
      <c r="B11" s="7" t="s">
        <v>65</v>
      </c>
      <c r="C11" s="179" t="s">
        <v>5</v>
      </c>
      <c r="D11" s="179">
        <v>298</v>
      </c>
      <c r="E11" s="109">
        <v>618</v>
      </c>
      <c r="F11" s="109">
        <v>642</v>
      </c>
      <c r="G11" s="202"/>
    </row>
    <row r="12" spans="1:7" x14ac:dyDescent="0.35">
      <c r="A12" s="202"/>
      <c r="B12" s="7" t="s">
        <v>66</v>
      </c>
      <c r="C12" s="179" t="s">
        <v>5</v>
      </c>
      <c r="D12" s="179">
        <v>549</v>
      </c>
      <c r="E12" s="109">
        <v>1590</v>
      </c>
      <c r="F12" s="109">
        <v>1642</v>
      </c>
      <c r="G12" s="202"/>
    </row>
    <row r="13" spans="1:7" x14ac:dyDescent="0.35">
      <c r="A13" s="202"/>
      <c r="B13" s="7" t="s">
        <v>67</v>
      </c>
      <c r="C13" s="179" t="s">
        <v>5</v>
      </c>
      <c r="D13" s="179" t="s">
        <v>5</v>
      </c>
      <c r="E13" s="109" t="s">
        <v>5</v>
      </c>
      <c r="F13" s="109">
        <v>0</v>
      </c>
      <c r="G13" s="202"/>
    </row>
    <row r="14" spans="1:7" x14ac:dyDescent="0.35">
      <c r="A14" s="202"/>
      <c r="B14" s="7" t="s">
        <v>68</v>
      </c>
      <c r="C14" s="179" t="s">
        <v>5</v>
      </c>
      <c r="D14" s="179">
        <v>1</v>
      </c>
      <c r="E14" s="109">
        <v>1</v>
      </c>
      <c r="F14" s="109">
        <v>1</v>
      </c>
      <c r="G14" s="202"/>
    </row>
    <row r="15" spans="1:7" x14ac:dyDescent="0.35">
      <c r="A15" s="202"/>
      <c r="B15" s="51" t="s">
        <v>69</v>
      </c>
      <c r="C15" s="215" t="s">
        <v>5</v>
      </c>
      <c r="D15" s="398" t="s">
        <v>5</v>
      </c>
      <c r="E15" s="353" t="s">
        <v>5</v>
      </c>
      <c r="F15" s="353">
        <v>0</v>
      </c>
      <c r="G15" s="202"/>
    </row>
    <row r="16" spans="1:7" x14ac:dyDescent="0.35">
      <c r="A16" s="12"/>
      <c r="B16" s="47" t="s">
        <v>14</v>
      </c>
      <c r="C16" s="225" t="s">
        <v>5</v>
      </c>
      <c r="D16" s="491">
        <v>1233</v>
      </c>
      <c r="E16" s="227">
        <v>2725</v>
      </c>
      <c r="F16" s="227">
        <v>2826</v>
      </c>
      <c r="G16" s="202"/>
    </row>
  </sheetData>
  <hyperlinks>
    <hyperlink ref="F2" location="'Retraités par grade HEPST'!A1" display="Variable précédente" xr:uid="{812D116A-94FD-4DEB-9658-924B3913429D}"/>
    <hyperlink ref="F1" location="'Retr. par grade et sexe AC'!A1" display="Variable suivante" xr:uid="{E984821E-1C09-445D-81CD-CA0F9BA9F82B}"/>
  </hyperlinks>
  <pageMargins left="0.7" right="0.7" top="0.75" bottom="0.75" header="0.3" footer="0.3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Feuil29">
    <tabColor theme="0"/>
  </sheetPr>
  <dimension ref="B1:I17"/>
  <sheetViews>
    <sheetView showGridLines="0" workbookViewId="0">
      <selection activeCell="I1" sqref="I1"/>
    </sheetView>
  </sheetViews>
  <sheetFormatPr baseColWidth="10" defaultColWidth="11" defaultRowHeight="15.5" x14ac:dyDescent="0.35"/>
  <cols>
    <col min="1" max="2" width="11" style="2"/>
    <col min="3" max="3" width="14.5" style="2" customWidth="1"/>
    <col min="4" max="4" width="15" style="2" customWidth="1"/>
    <col min="5" max="5" width="16.6640625" style="2" customWidth="1"/>
    <col min="6" max="8" width="11" style="2"/>
    <col min="9" max="9" width="17.33203125" style="2" bestFit="1" customWidth="1"/>
    <col min="10" max="16384" width="11" style="2"/>
  </cols>
  <sheetData>
    <row r="1" spans="2:9" x14ac:dyDescent="0.35">
      <c r="I1" s="80" t="s">
        <v>253</v>
      </c>
    </row>
    <row r="2" spans="2:9" ht="18" x14ac:dyDescent="0.4">
      <c r="B2" s="79" t="s">
        <v>410</v>
      </c>
      <c r="I2" s="81" t="s">
        <v>254</v>
      </c>
    </row>
    <row r="4" spans="2:9" x14ac:dyDescent="0.35">
      <c r="B4" s="47" t="s">
        <v>101</v>
      </c>
      <c r="C4" s="52" t="s">
        <v>82</v>
      </c>
      <c r="D4" s="52" t="s">
        <v>83</v>
      </c>
      <c r="E4" s="52" t="s">
        <v>14</v>
      </c>
    </row>
    <row r="5" spans="2:9" x14ac:dyDescent="0.35">
      <c r="B5" s="7" t="s">
        <v>59</v>
      </c>
      <c r="C5" s="8">
        <v>788</v>
      </c>
      <c r="D5" s="8">
        <v>115</v>
      </c>
      <c r="E5" s="94">
        <v>903</v>
      </c>
    </row>
    <row r="6" spans="2:9" x14ac:dyDescent="0.35">
      <c r="B6" s="7" t="s">
        <v>60</v>
      </c>
      <c r="C6" s="8">
        <v>240</v>
      </c>
      <c r="D6" s="8">
        <v>20</v>
      </c>
      <c r="E6" s="94">
        <v>260</v>
      </c>
    </row>
    <row r="7" spans="2:9" x14ac:dyDescent="0.35">
      <c r="B7" s="7" t="s">
        <v>61</v>
      </c>
      <c r="C7" s="8">
        <v>1117</v>
      </c>
      <c r="D7" s="8">
        <v>130</v>
      </c>
      <c r="E7" s="94">
        <v>1247</v>
      </c>
    </row>
    <row r="8" spans="2:9" x14ac:dyDescent="0.35">
      <c r="B8" s="7" t="s">
        <v>62</v>
      </c>
      <c r="C8" s="8">
        <v>1517</v>
      </c>
      <c r="D8" s="8">
        <v>279</v>
      </c>
      <c r="E8" s="94">
        <v>1796</v>
      </c>
    </row>
    <row r="9" spans="2:9" x14ac:dyDescent="0.35">
      <c r="B9" s="7" t="s">
        <v>63</v>
      </c>
      <c r="C9" s="8">
        <v>870</v>
      </c>
      <c r="D9" s="8">
        <v>170</v>
      </c>
      <c r="E9" s="94">
        <v>1040</v>
      </c>
    </row>
    <row r="10" spans="2:9" x14ac:dyDescent="0.35">
      <c r="B10" s="7" t="s">
        <v>64</v>
      </c>
      <c r="C10" s="8">
        <v>583</v>
      </c>
      <c r="D10" s="8">
        <v>124</v>
      </c>
      <c r="E10" s="94">
        <v>707</v>
      </c>
    </row>
    <row r="11" spans="2:9" x14ac:dyDescent="0.35">
      <c r="B11" s="7" t="s">
        <v>65</v>
      </c>
      <c r="C11" s="8">
        <v>609</v>
      </c>
      <c r="D11" s="8">
        <v>104</v>
      </c>
      <c r="E11" s="94">
        <v>713</v>
      </c>
    </row>
    <row r="12" spans="2:9" x14ac:dyDescent="0.35">
      <c r="B12" s="7" t="s">
        <v>66</v>
      </c>
      <c r="C12" s="8">
        <v>463</v>
      </c>
      <c r="D12" s="8">
        <v>96</v>
      </c>
      <c r="E12" s="94">
        <v>559</v>
      </c>
    </row>
    <row r="13" spans="2:9" x14ac:dyDescent="0.35">
      <c r="B13" s="7" t="s">
        <v>67</v>
      </c>
      <c r="C13" s="8">
        <v>313</v>
      </c>
      <c r="D13" s="8">
        <v>42</v>
      </c>
      <c r="E13" s="94">
        <v>355</v>
      </c>
    </row>
    <row r="14" spans="2:9" x14ac:dyDescent="0.35">
      <c r="B14" s="7" t="s">
        <v>68</v>
      </c>
      <c r="C14" s="8">
        <v>164</v>
      </c>
      <c r="D14" s="8">
        <v>35</v>
      </c>
      <c r="E14" s="94">
        <v>199</v>
      </c>
    </row>
    <row r="15" spans="2:9" x14ac:dyDescent="0.35">
      <c r="B15" s="51" t="s">
        <v>69</v>
      </c>
      <c r="C15" s="103">
        <v>62</v>
      </c>
      <c r="D15" s="103">
        <v>9</v>
      </c>
      <c r="E15" s="124">
        <v>71</v>
      </c>
    </row>
    <row r="16" spans="2:9" x14ac:dyDescent="0.35">
      <c r="B16" s="106" t="s">
        <v>14</v>
      </c>
      <c r="C16" s="123">
        <v>6726</v>
      </c>
      <c r="D16" s="123">
        <v>1124</v>
      </c>
      <c r="E16" s="349">
        <v>7850</v>
      </c>
    </row>
    <row r="17" spans="3:5" x14ac:dyDescent="0.35">
      <c r="C17" s="184"/>
      <c r="D17" s="184"/>
      <c r="E17" s="185"/>
    </row>
  </sheetData>
  <hyperlinks>
    <hyperlink ref="I1" location="'Retr. par grade et sexe EPST'!A1" display="Variable suivante" xr:uid="{00000000-0004-0000-1C00-000000000000}"/>
    <hyperlink ref="I2" location="'Retraités par grade EPST'!A1" display="Variable précédente" xr:uid="{00000000-0004-0000-1C00-000001000000}"/>
  </hyperlink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F2D80A-218B-4498-A2BD-F8EDACE49415}">
  <sheetPr>
    <tabColor theme="0"/>
  </sheetPr>
  <dimension ref="A1:E38"/>
  <sheetViews>
    <sheetView showGridLines="0" workbookViewId="0"/>
  </sheetViews>
  <sheetFormatPr baseColWidth="10" defaultRowHeight="15.5" x14ac:dyDescent="0.35"/>
  <cols>
    <col min="2" max="2" width="13.83203125" customWidth="1"/>
    <col min="4" max="4" width="63.83203125" customWidth="1"/>
    <col min="5" max="5" width="13.33203125" customWidth="1"/>
  </cols>
  <sheetData>
    <row r="1" spans="1:4" x14ac:dyDescent="0.35">
      <c r="A1" s="2" t="s">
        <v>209</v>
      </c>
      <c r="B1" s="2"/>
      <c r="C1" s="2"/>
      <c r="D1" s="2"/>
    </row>
    <row r="2" spans="1:4" x14ac:dyDescent="0.35">
      <c r="A2" s="2"/>
      <c r="B2" s="67" t="s">
        <v>708</v>
      </c>
      <c r="C2" s="2"/>
      <c r="D2" s="2"/>
    </row>
    <row r="3" spans="1:4" ht="17" customHeight="1" x14ac:dyDescent="0.35">
      <c r="A3" s="2"/>
      <c r="B3" s="68"/>
      <c r="C3" s="68"/>
      <c r="D3" s="2"/>
    </row>
    <row r="4" spans="1:4" ht="27.5" customHeight="1" x14ac:dyDescent="0.35">
      <c r="A4" s="2"/>
      <c r="B4" s="383" t="s">
        <v>665</v>
      </c>
      <c r="C4" s="551" t="s">
        <v>666</v>
      </c>
      <c r="D4" s="552" t="s">
        <v>667</v>
      </c>
    </row>
    <row r="5" spans="1:4" ht="18.5" customHeight="1" x14ac:dyDescent="0.35">
      <c r="A5" s="2"/>
      <c r="B5" s="384"/>
      <c r="C5" s="550"/>
      <c r="D5" s="550"/>
    </row>
    <row r="6" spans="1:4" ht="31" x14ac:dyDescent="0.35">
      <c r="A6" s="2"/>
      <c r="B6" s="384" t="s">
        <v>668</v>
      </c>
      <c r="C6" s="385" t="s">
        <v>666</v>
      </c>
      <c r="D6" s="385" t="s">
        <v>669</v>
      </c>
    </row>
    <row r="7" spans="1:4" ht="34.5" customHeight="1" x14ac:dyDescent="0.35">
      <c r="A7" s="2"/>
      <c r="B7" s="384" t="s">
        <v>670</v>
      </c>
      <c r="C7" s="385" t="s">
        <v>666</v>
      </c>
      <c r="D7" s="385" t="s">
        <v>671</v>
      </c>
    </row>
    <row r="8" spans="1:4" ht="46.5" x14ac:dyDescent="0.35">
      <c r="A8" s="2"/>
      <c r="B8" s="384" t="s">
        <v>672</v>
      </c>
      <c r="C8" s="385" t="s">
        <v>666</v>
      </c>
      <c r="D8" s="384" t="s">
        <v>673</v>
      </c>
    </row>
    <row r="9" spans="1:4" ht="59.5" customHeight="1" x14ac:dyDescent="0.35">
      <c r="A9" s="2"/>
      <c r="B9" s="384" t="s">
        <v>674</v>
      </c>
      <c r="C9" s="385" t="s">
        <v>666</v>
      </c>
      <c r="D9" s="385" t="s">
        <v>675</v>
      </c>
    </row>
    <row r="10" spans="1:4" ht="51" customHeight="1" x14ac:dyDescent="0.35">
      <c r="A10" s="2"/>
      <c r="B10" s="384" t="s">
        <v>676</v>
      </c>
      <c r="C10" s="385" t="s">
        <v>666</v>
      </c>
      <c r="D10" s="385" t="s">
        <v>677</v>
      </c>
    </row>
    <row r="11" spans="1:4" ht="47" customHeight="1" x14ac:dyDescent="0.35">
      <c r="A11" s="2"/>
      <c r="B11" s="384" t="s">
        <v>678</v>
      </c>
      <c r="C11" s="385" t="s">
        <v>666</v>
      </c>
      <c r="D11" s="385" t="s">
        <v>679</v>
      </c>
    </row>
    <row r="12" spans="1:4" ht="39" customHeight="1" x14ac:dyDescent="0.35">
      <c r="A12" s="2"/>
      <c r="B12" s="549" t="s">
        <v>680</v>
      </c>
      <c r="C12" s="550" t="s">
        <v>666</v>
      </c>
      <c r="D12" s="550" t="s">
        <v>681</v>
      </c>
    </row>
    <row r="13" spans="1:4" x14ac:dyDescent="0.35">
      <c r="A13" s="2"/>
      <c r="B13" s="549"/>
      <c r="C13" s="550"/>
      <c r="D13" s="550"/>
    </row>
    <row r="14" spans="1:4" ht="31" x14ac:dyDescent="0.35">
      <c r="A14" s="2"/>
      <c r="B14" s="384" t="s">
        <v>448</v>
      </c>
      <c r="C14" s="385" t="s">
        <v>666</v>
      </c>
      <c r="D14" s="385" t="s">
        <v>682</v>
      </c>
    </row>
    <row r="15" spans="1:4" ht="24.5" customHeight="1" x14ac:dyDescent="0.35">
      <c r="A15" s="2"/>
      <c r="B15" s="549" t="s">
        <v>683</v>
      </c>
      <c r="C15" s="550" t="s">
        <v>666</v>
      </c>
      <c r="D15" s="550" t="s">
        <v>684</v>
      </c>
    </row>
    <row r="16" spans="1:4" x14ac:dyDescent="0.35">
      <c r="A16" s="2"/>
      <c r="B16" s="549"/>
      <c r="C16" s="550"/>
      <c r="D16" s="550"/>
    </row>
    <row r="17" spans="1:4" ht="31" x14ac:dyDescent="0.35">
      <c r="A17" s="2"/>
      <c r="B17" s="384" t="s">
        <v>685</v>
      </c>
      <c r="C17" s="385" t="s">
        <v>666</v>
      </c>
      <c r="D17" s="385" t="s">
        <v>686</v>
      </c>
    </row>
    <row r="18" spans="1:4" x14ac:dyDescent="0.35">
      <c r="A18" s="2"/>
      <c r="B18" s="384" t="s">
        <v>75</v>
      </c>
      <c r="C18" s="386" t="s">
        <v>687</v>
      </c>
      <c r="D18" s="385" t="s">
        <v>688</v>
      </c>
    </row>
    <row r="19" spans="1:4" x14ac:dyDescent="0.35">
      <c r="A19" s="2"/>
      <c r="B19" s="384" t="s">
        <v>76</v>
      </c>
      <c r="C19" s="387" t="s">
        <v>687</v>
      </c>
      <c r="D19" s="385" t="s">
        <v>689</v>
      </c>
    </row>
    <row r="20" spans="1:4" x14ac:dyDescent="0.35">
      <c r="A20" s="2"/>
      <c r="B20" s="384" t="s">
        <v>60</v>
      </c>
      <c r="C20" s="387" t="s">
        <v>687</v>
      </c>
      <c r="D20" s="385" t="s">
        <v>690</v>
      </c>
    </row>
    <row r="21" spans="1:4" x14ac:dyDescent="0.35">
      <c r="A21" s="2"/>
      <c r="B21" s="384" t="s">
        <v>203</v>
      </c>
      <c r="C21" s="387" t="s">
        <v>687</v>
      </c>
      <c r="D21" s="385" t="s">
        <v>691</v>
      </c>
    </row>
    <row r="22" spans="1:4" x14ac:dyDescent="0.35">
      <c r="A22" s="2"/>
      <c r="B22" s="384" t="s">
        <v>182</v>
      </c>
      <c r="C22" s="387" t="s">
        <v>687</v>
      </c>
      <c r="D22" s="385" t="s">
        <v>692</v>
      </c>
    </row>
    <row r="23" spans="1:4" x14ac:dyDescent="0.35">
      <c r="A23" s="2"/>
      <c r="B23" s="384" t="s">
        <v>202</v>
      </c>
      <c r="C23" s="387" t="s">
        <v>687</v>
      </c>
      <c r="D23" s="385" t="s">
        <v>693</v>
      </c>
    </row>
    <row r="24" spans="1:4" x14ac:dyDescent="0.35">
      <c r="A24" s="2"/>
      <c r="B24" s="384" t="s">
        <v>83</v>
      </c>
      <c r="C24" s="387" t="s">
        <v>687</v>
      </c>
      <c r="D24" s="385" t="s">
        <v>694</v>
      </c>
    </row>
    <row r="25" spans="1:4" x14ac:dyDescent="0.35">
      <c r="A25" s="2"/>
      <c r="B25" s="384" t="s">
        <v>82</v>
      </c>
      <c r="C25" s="387" t="s">
        <v>687</v>
      </c>
      <c r="D25" s="385" t="s">
        <v>695</v>
      </c>
    </row>
    <row r="26" spans="1:4" x14ac:dyDescent="0.35">
      <c r="A26" s="2"/>
      <c r="B26" s="384" t="s">
        <v>241</v>
      </c>
      <c r="C26" s="387" t="s">
        <v>687</v>
      </c>
      <c r="D26" s="385" t="s">
        <v>696</v>
      </c>
    </row>
    <row r="27" spans="1:4" x14ac:dyDescent="0.35">
      <c r="A27" s="2"/>
      <c r="B27" s="384" t="s">
        <v>243</v>
      </c>
      <c r="C27" s="387" t="s">
        <v>687</v>
      </c>
      <c r="D27" s="385" t="s">
        <v>697</v>
      </c>
    </row>
    <row r="28" spans="1:4" x14ac:dyDescent="0.35">
      <c r="A28" s="2"/>
      <c r="B28" s="384" t="s">
        <v>245</v>
      </c>
      <c r="C28" s="387" t="s">
        <v>687</v>
      </c>
      <c r="D28" s="385" t="s">
        <v>698</v>
      </c>
    </row>
    <row r="29" spans="1:4" x14ac:dyDescent="0.35">
      <c r="A29" s="2"/>
      <c r="B29" s="384" t="s">
        <v>59</v>
      </c>
      <c r="C29" s="387" t="s">
        <v>687</v>
      </c>
      <c r="D29" s="385" t="s">
        <v>699</v>
      </c>
    </row>
    <row r="30" spans="1:4" x14ac:dyDescent="0.35">
      <c r="A30" s="2"/>
      <c r="B30" s="388" t="s">
        <v>251</v>
      </c>
      <c r="C30" s="387" t="s">
        <v>687</v>
      </c>
      <c r="D30" s="388" t="s">
        <v>700</v>
      </c>
    </row>
    <row r="31" spans="1:4" x14ac:dyDescent="0.35">
      <c r="A31" s="2"/>
      <c r="B31" s="389" t="s">
        <v>249</v>
      </c>
      <c r="C31" s="387" t="s">
        <v>687</v>
      </c>
      <c r="D31" s="389" t="s">
        <v>701</v>
      </c>
    </row>
    <row r="32" spans="1:4" ht="10" customHeight="1" x14ac:dyDescent="0.35">
      <c r="A32" s="2"/>
      <c r="B32" s="549" t="s">
        <v>702</v>
      </c>
      <c r="C32" s="550" t="s">
        <v>666</v>
      </c>
      <c r="D32" s="550" t="s">
        <v>715</v>
      </c>
    </row>
    <row r="33" spans="1:5" x14ac:dyDescent="0.35">
      <c r="A33" s="2"/>
      <c r="B33" s="549"/>
      <c r="C33" s="550"/>
      <c r="D33" s="550"/>
    </row>
    <row r="34" spans="1:5" x14ac:dyDescent="0.35">
      <c r="A34" s="2"/>
      <c r="B34" s="549"/>
      <c r="C34" s="550"/>
      <c r="D34" s="550"/>
    </row>
    <row r="35" spans="1:5" ht="90.5" customHeight="1" x14ac:dyDescent="0.35">
      <c r="A35" s="2"/>
      <c r="B35" s="384" t="s">
        <v>703</v>
      </c>
      <c r="C35" s="385" t="s">
        <v>666</v>
      </c>
      <c r="D35" s="384" t="s">
        <v>704</v>
      </c>
      <c r="E35" s="378"/>
    </row>
    <row r="36" spans="1:5" ht="46.5" customHeight="1" x14ac:dyDescent="0.35">
      <c r="B36" s="549" t="s">
        <v>705</v>
      </c>
      <c r="C36" s="550" t="s">
        <v>666</v>
      </c>
      <c r="D36" s="550" t="s">
        <v>706</v>
      </c>
    </row>
    <row r="37" spans="1:5" x14ac:dyDescent="0.35">
      <c r="B37" s="549"/>
      <c r="C37" s="550"/>
      <c r="D37" s="550"/>
    </row>
    <row r="38" spans="1:5" x14ac:dyDescent="0.35">
      <c r="B38" s="390" t="s">
        <v>315</v>
      </c>
      <c r="C38" s="391" t="s">
        <v>666</v>
      </c>
      <c r="D38" s="391" t="s">
        <v>707</v>
      </c>
    </row>
  </sheetData>
  <mergeCells count="14">
    <mergeCell ref="C4:C5"/>
    <mergeCell ref="D4:D5"/>
    <mergeCell ref="B12:B13"/>
    <mergeCell ref="C12:C13"/>
    <mergeCell ref="D12:D13"/>
    <mergeCell ref="B15:B16"/>
    <mergeCell ref="C15:C16"/>
    <mergeCell ref="D15:D16"/>
    <mergeCell ref="B36:B37"/>
    <mergeCell ref="C36:C37"/>
    <mergeCell ref="D36:D37"/>
    <mergeCell ref="B32:B34"/>
    <mergeCell ref="C32:C34"/>
    <mergeCell ref="D32:D34"/>
  </mergeCells>
  <pageMargins left="0.7" right="0.7" top="0.75" bottom="0.75" header="0.3" footer="0.3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98CDFA-576A-4122-8448-C10F8D098683}">
  <sheetPr>
    <tabColor theme="0"/>
  </sheetPr>
  <dimension ref="A1:J17"/>
  <sheetViews>
    <sheetView workbookViewId="0">
      <selection activeCell="I1" sqref="I1"/>
    </sheetView>
  </sheetViews>
  <sheetFormatPr baseColWidth="10" defaultColWidth="10.6640625" defaultRowHeight="15.5" x14ac:dyDescent="0.35"/>
  <cols>
    <col min="1" max="2" width="10.6640625" style="201"/>
    <col min="3" max="3" width="13.75" style="201" customWidth="1"/>
    <col min="4" max="4" width="15.1640625" style="201" customWidth="1"/>
    <col min="5" max="5" width="16.5" style="201" customWidth="1"/>
    <col min="6" max="16384" width="10.6640625" style="201"/>
  </cols>
  <sheetData>
    <row r="1" spans="1:10" x14ac:dyDescent="0.35">
      <c r="A1" s="194" t="s">
        <v>15</v>
      </c>
      <c r="B1" s="194"/>
      <c r="C1" s="194"/>
      <c r="D1" s="194"/>
      <c r="E1" s="194"/>
      <c r="F1" s="194"/>
      <c r="G1" s="194"/>
      <c r="H1" s="194"/>
      <c r="I1" s="203" t="s">
        <v>253</v>
      </c>
      <c r="J1" s="194"/>
    </row>
    <row r="2" spans="1:10" ht="18" x14ac:dyDescent="0.4">
      <c r="A2" s="194"/>
      <c r="B2" s="209" t="s">
        <v>411</v>
      </c>
      <c r="C2" s="194"/>
      <c r="D2" s="194"/>
      <c r="E2" s="194"/>
      <c r="F2" s="194"/>
      <c r="G2" s="194"/>
      <c r="H2" s="194"/>
      <c r="I2" s="81" t="s">
        <v>254</v>
      </c>
      <c r="J2" s="194"/>
    </row>
    <row r="3" spans="1:10" x14ac:dyDescent="0.35">
      <c r="A3" s="194"/>
      <c r="B3" s="194"/>
      <c r="C3" s="194"/>
      <c r="D3" s="194"/>
      <c r="E3" s="194"/>
      <c r="F3" s="194"/>
      <c r="G3" s="194"/>
      <c r="H3" s="194"/>
      <c r="I3" s="194"/>
      <c r="J3" s="194"/>
    </row>
    <row r="4" spans="1:10" x14ac:dyDescent="0.35">
      <c r="A4" s="194"/>
      <c r="B4" s="47" t="s">
        <v>101</v>
      </c>
      <c r="C4" s="52" t="s">
        <v>82</v>
      </c>
      <c r="D4" s="52" t="s">
        <v>83</v>
      </c>
      <c r="E4" s="52" t="s">
        <v>14</v>
      </c>
      <c r="F4" s="194"/>
      <c r="G4" s="194"/>
      <c r="H4" s="194"/>
      <c r="I4" s="194"/>
      <c r="J4" s="194"/>
    </row>
    <row r="5" spans="1:10" x14ac:dyDescent="0.35">
      <c r="A5" s="194"/>
      <c r="B5" s="7" t="s">
        <v>59</v>
      </c>
      <c r="C5" s="8">
        <v>0</v>
      </c>
      <c r="D5" s="8">
        <v>1</v>
      </c>
      <c r="E5" s="94">
        <v>1</v>
      </c>
      <c r="F5" s="194"/>
      <c r="G5" s="194"/>
      <c r="H5" s="194"/>
      <c r="I5" s="194"/>
      <c r="J5" s="194"/>
    </row>
    <row r="6" spans="1:10" x14ac:dyDescent="0.35">
      <c r="A6" s="194"/>
      <c r="B6" s="7" t="s">
        <v>60</v>
      </c>
      <c r="C6" s="8">
        <v>0</v>
      </c>
      <c r="D6" s="8">
        <v>0</v>
      </c>
      <c r="E6" s="94">
        <v>0</v>
      </c>
      <c r="F6" s="194"/>
      <c r="G6" s="194"/>
      <c r="H6" s="194"/>
      <c r="I6" s="194"/>
      <c r="J6" s="194"/>
    </row>
    <row r="7" spans="1:10" x14ac:dyDescent="0.35">
      <c r="A7" s="194"/>
      <c r="B7" s="7" t="s">
        <v>61</v>
      </c>
      <c r="C7" s="8">
        <v>1</v>
      </c>
      <c r="D7" s="8">
        <v>0</v>
      </c>
      <c r="E7" s="94">
        <v>1</v>
      </c>
      <c r="F7" s="194"/>
      <c r="G7" s="194"/>
      <c r="H7" s="194"/>
      <c r="I7" s="194"/>
      <c r="J7" s="194"/>
    </row>
    <row r="8" spans="1:10" x14ac:dyDescent="0.35">
      <c r="A8" s="194"/>
      <c r="B8" s="7" t="s">
        <v>62</v>
      </c>
      <c r="C8" s="8">
        <v>108</v>
      </c>
      <c r="D8" s="8">
        <v>10</v>
      </c>
      <c r="E8" s="94">
        <v>118</v>
      </c>
      <c r="F8" s="194"/>
      <c r="G8" s="194"/>
      <c r="H8" s="194"/>
      <c r="I8" s="194"/>
      <c r="J8" s="194"/>
    </row>
    <row r="9" spans="1:10" x14ac:dyDescent="0.35">
      <c r="A9" s="194"/>
      <c r="B9" s="7" t="s">
        <v>63</v>
      </c>
      <c r="C9" s="8">
        <v>53</v>
      </c>
      <c r="D9" s="8">
        <v>14</v>
      </c>
      <c r="E9" s="94">
        <v>67</v>
      </c>
      <c r="F9" s="194"/>
      <c r="G9" s="194"/>
      <c r="H9" s="194"/>
      <c r="I9" s="194"/>
      <c r="J9" s="194"/>
    </row>
    <row r="10" spans="1:10" x14ac:dyDescent="0.35">
      <c r="A10" s="194"/>
      <c r="B10" s="7" t="s">
        <v>64</v>
      </c>
      <c r="C10" s="8">
        <v>272</v>
      </c>
      <c r="D10" s="8">
        <v>64</v>
      </c>
      <c r="E10" s="94">
        <v>336</v>
      </c>
      <c r="F10" s="194"/>
      <c r="G10" s="194"/>
      <c r="H10" s="194"/>
      <c r="I10" s="194"/>
      <c r="J10" s="194"/>
    </row>
    <row r="11" spans="1:10" x14ac:dyDescent="0.35">
      <c r="A11" s="194"/>
      <c r="B11" s="7" t="s">
        <v>65</v>
      </c>
      <c r="C11" s="8">
        <v>512</v>
      </c>
      <c r="D11" s="8">
        <v>112</v>
      </c>
      <c r="E11" s="94">
        <v>624</v>
      </c>
      <c r="F11" s="194"/>
      <c r="G11" s="194"/>
      <c r="H11" s="194"/>
      <c r="I11" s="194"/>
      <c r="J11" s="194"/>
    </row>
    <row r="12" spans="1:10" x14ac:dyDescent="0.35">
      <c r="A12" s="194"/>
      <c r="B12" s="7" t="s">
        <v>66</v>
      </c>
      <c r="C12" s="8">
        <v>1112</v>
      </c>
      <c r="D12" s="8">
        <v>503</v>
      </c>
      <c r="E12" s="94">
        <v>1615</v>
      </c>
      <c r="F12" s="194"/>
      <c r="G12" s="194"/>
      <c r="H12" s="194"/>
      <c r="I12" s="194"/>
      <c r="J12" s="194"/>
    </row>
    <row r="13" spans="1:10" x14ac:dyDescent="0.35">
      <c r="A13" s="194"/>
      <c r="B13" s="7" t="s">
        <v>67</v>
      </c>
      <c r="C13" s="8">
        <v>0</v>
      </c>
      <c r="D13" s="8">
        <v>0</v>
      </c>
      <c r="E13" s="94">
        <v>0</v>
      </c>
      <c r="F13" s="194"/>
      <c r="G13" s="194"/>
      <c r="H13" s="194"/>
      <c r="I13" s="194"/>
      <c r="J13" s="194"/>
    </row>
    <row r="14" spans="1:10" x14ac:dyDescent="0.35">
      <c r="A14" s="194"/>
      <c r="B14" s="7" t="s">
        <v>68</v>
      </c>
      <c r="C14" s="8">
        <v>1</v>
      </c>
      <c r="D14" s="8">
        <v>0</v>
      </c>
      <c r="E14" s="94">
        <v>1</v>
      </c>
      <c r="F14" s="194"/>
      <c r="G14" s="194"/>
      <c r="H14" s="194"/>
      <c r="I14" s="194"/>
      <c r="J14" s="194"/>
    </row>
    <row r="15" spans="1:10" x14ac:dyDescent="0.35">
      <c r="A15" s="194"/>
      <c r="B15" s="51" t="s">
        <v>69</v>
      </c>
      <c r="C15" s="103">
        <v>0</v>
      </c>
      <c r="D15" s="103">
        <v>0</v>
      </c>
      <c r="E15" s="122" t="s">
        <v>5</v>
      </c>
      <c r="F15" s="194"/>
      <c r="G15" s="194"/>
      <c r="H15" s="194"/>
      <c r="I15" s="194"/>
      <c r="J15" s="194"/>
    </row>
    <row r="16" spans="1:10" x14ac:dyDescent="0.35">
      <c r="A16" s="194"/>
      <c r="B16" s="106" t="s">
        <v>14</v>
      </c>
      <c r="C16" s="123">
        <v>2059</v>
      </c>
      <c r="D16" s="123">
        <v>704</v>
      </c>
      <c r="E16" s="123">
        <v>2763</v>
      </c>
      <c r="F16" s="194"/>
      <c r="G16" s="194"/>
      <c r="H16" s="194"/>
      <c r="I16" s="194"/>
      <c r="J16" s="194"/>
    </row>
    <row r="17" spans="1:10" x14ac:dyDescent="0.35">
      <c r="A17" s="194"/>
      <c r="B17" s="194"/>
      <c r="C17" s="228"/>
      <c r="D17" s="228"/>
      <c r="E17" s="229"/>
      <c r="F17" s="194"/>
      <c r="G17" s="194"/>
      <c r="H17" s="194"/>
      <c r="I17" s="194"/>
      <c r="J17" s="194"/>
    </row>
  </sheetData>
  <hyperlinks>
    <hyperlink ref="I1" location="'Retr par grade et age AC'!A1" display="Variable suivante" xr:uid="{4272787A-4218-42B3-8559-AE6FE0999A58}"/>
    <hyperlink ref="I2" location="'Retr. par grade et sexe AC'!A1" display="Variable précédente" xr:uid="{3FC0F4AD-833D-4BC3-90AE-494FCE108887}"/>
  </hyperlinks>
  <pageMargins left="0.7" right="0.7" top="0.75" bottom="0.75" header="0.3" footer="0.3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4FC640-F96E-414C-ADC9-80D6AEC3933D}">
  <sheetPr>
    <tabColor theme="0"/>
  </sheetPr>
  <dimension ref="A1:J17"/>
  <sheetViews>
    <sheetView workbookViewId="0">
      <selection activeCell="I1" sqref="I1"/>
    </sheetView>
  </sheetViews>
  <sheetFormatPr baseColWidth="10" defaultColWidth="10.6640625" defaultRowHeight="15.5" x14ac:dyDescent="0.35"/>
  <cols>
    <col min="1" max="16384" width="10.6640625" style="201"/>
  </cols>
  <sheetData>
    <row r="1" spans="1:10" x14ac:dyDescent="0.35">
      <c r="A1" s="194"/>
      <c r="B1" s="194"/>
      <c r="C1" s="194"/>
      <c r="D1" s="194"/>
      <c r="E1" s="194"/>
      <c r="F1" s="194"/>
      <c r="G1" s="194"/>
      <c r="H1" s="194"/>
      <c r="I1" s="203" t="s">
        <v>253</v>
      </c>
      <c r="J1" s="194"/>
    </row>
    <row r="2" spans="1:10" ht="18" x14ac:dyDescent="0.4">
      <c r="A2" s="194"/>
      <c r="B2" s="209" t="s">
        <v>417</v>
      </c>
      <c r="C2" s="194"/>
      <c r="D2" s="194"/>
      <c r="E2" s="194"/>
      <c r="F2" s="194"/>
      <c r="G2" s="194"/>
      <c r="H2" s="194"/>
      <c r="I2" s="205" t="s">
        <v>254</v>
      </c>
      <c r="J2" s="194"/>
    </row>
    <row r="3" spans="1:10" x14ac:dyDescent="0.35">
      <c r="A3" s="194"/>
      <c r="B3" s="194"/>
      <c r="C3" s="194"/>
      <c r="D3" s="194"/>
      <c r="E3" s="194"/>
      <c r="F3" s="194"/>
      <c r="G3" s="194"/>
      <c r="H3" s="194"/>
      <c r="I3" s="194"/>
      <c r="J3" s="194"/>
    </row>
    <row r="4" spans="1:10" x14ac:dyDescent="0.35">
      <c r="A4" s="194"/>
      <c r="B4" s="47" t="s">
        <v>79</v>
      </c>
      <c r="C4" s="52" t="s">
        <v>412</v>
      </c>
      <c r="D4" s="52" t="s">
        <v>413</v>
      </c>
      <c r="E4" s="52" t="s">
        <v>414</v>
      </c>
      <c r="F4" s="52" t="s">
        <v>415</v>
      </c>
      <c r="G4" s="52" t="s">
        <v>416</v>
      </c>
      <c r="H4" s="52" t="s">
        <v>14</v>
      </c>
      <c r="I4" s="194"/>
      <c r="J4" s="194"/>
    </row>
    <row r="5" spans="1:10" x14ac:dyDescent="0.35">
      <c r="A5" s="194"/>
      <c r="B5" s="7" t="s">
        <v>59</v>
      </c>
      <c r="C5" s="8">
        <v>6</v>
      </c>
      <c r="D5" s="8">
        <v>37</v>
      </c>
      <c r="E5" s="8">
        <v>203</v>
      </c>
      <c r="F5" s="8">
        <v>277</v>
      </c>
      <c r="G5" s="8">
        <v>380</v>
      </c>
      <c r="H5" s="94">
        <v>903</v>
      </c>
      <c r="I5" s="194"/>
      <c r="J5" s="194"/>
    </row>
    <row r="6" spans="1:10" x14ac:dyDescent="0.35">
      <c r="A6" s="194"/>
      <c r="B6" s="7" t="s">
        <v>60</v>
      </c>
      <c r="C6" s="8">
        <v>1</v>
      </c>
      <c r="D6" s="8">
        <v>9</v>
      </c>
      <c r="E6" s="8">
        <v>38</v>
      </c>
      <c r="F6" s="8">
        <v>76</v>
      </c>
      <c r="G6" s="8">
        <v>136</v>
      </c>
      <c r="H6" s="94">
        <v>260</v>
      </c>
      <c r="I6" s="194"/>
      <c r="J6" s="194"/>
    </row>
    <row r="7" spans="1:10" x14ac:dyDescent="0.35">
      <c r="A7" s="194"/>
      <c r="B7" s="7" t="s">
        <v>61</v>
      </c>
      <c r="C7" s="8">
        <v>9</v>
      </c>
      <c r="D7" s="8">
        <v>56</v>
      </c>
      <c r="E7" s="8">
        <v>269</v>
      </c>
      <c r="F7" s="8">
        <v>402</v>
      </c>
      <c r="G7" s="8">
        <v>511</v>
      </c>
      <c r="H7" s="94">
        <v>1247</v>
      </c>
      <c r="I7" s="194"/>
      <c r="J7" s="194"/>
    </row>
    <row r="8" spans="1:10" x14ac:dyDescent="0.35">
      <c r="A8" s="194"/>
      <c r="B8" s="7" t="s">
        <v>62</v>
      </c>
      <c r="C8" s="8">
        <v>15</v>
      </c>
      <c r="D8" s="8">
        <v>115</v>
      </c>
      <c r="E8" s="8">
        <v>378</v>
      </c>
      <c r="F8" s="8">
        <v>586</v>
      </c>
      <c r="G8" s="8">
        <v>702</v>
      </c>
      <c r="H8" s="94">
        <v>1796</v>
      </c>
      <c r="I8" s="194"/>
      <c r="J8" s="194"/>
    </row>
    <row r="9" spans="1:10" x14ac:dyDescent="0.35">
      <c r="A9" s="194"/>
      <c r="B9" s="7" t="s">
        <v>63</v>
      </c>
      <c r="C9" s="8">
        <v>8</v>
      </c>
      <c r="D9" s="8">
        <v>50</v>
      </c>
      <c r="E9" s="8">
        <v>198</v>
      </c>
      <c r="F9" s="8">
        <v>307</v>
      </c>
      <c r="G9" s="8">
        <v>477</v>
      </c>
      <c r="H9" s="94">
        <v>1040</v>
      </c>
      <c r="I9" s="194"/>
      <c r="J9" s="194"/>
    </row>
    <row r="10" spans="1:10" x14ac:dyDescent="0.35">
      <c r="A10" s="194"/>
      <c r="B10" s="7" t="s">
        <v>64</v>
      </c>
      <c r="C10" s="8">
        <v>9</v>
      </c>
      <c r="D10" s="8">
        <v>37</v>
      </c>
      <c r="E10" s="8">
        <v>140</v>
      </c>
      <c r="F10" s="8">
        <v>226</v>
      </c>
      <c r="G10" s="8">
        <v>295</v>
      </c>
      <c r="H10" s="94">
        <v>707</v>
      </c>
      <c r="I10" s="194"/>
      <c r="J10" s="194"/>
    </row>
    <row r="11" spans="1:10" x14ac:dyDescent="0.35">
      <c r="A11" s="194"/>
      <c r="B11" s="7" t="s">
        <v>65</v>
      </c>
      <c r="C11" s="8">
        <v>5</v>
      </c>
      <c r="D11" s="8">
        <v>31</v>
      </c>
      <c r="E11" s="8">
        <v>104</v>
      </c>
      <c r="F11" s="8">
        <v>166</v>
      </c>
      <c r="G11" s="8">
        <v>407</v>
      </c>
      <c r="H11" s="94">
        <v>713</v>
      </c>
      <c r="I11" s="194"/>
      <c r="J11" s="194"/>
    </row>
    <row r="12" spans="1:10" x14ac:dyDescent="0.35">
      <c r="A12" s="194"/>
      <c r="B12" s="7" t="s">
        <v>66</v>
      </c>
      <c r="C12" s="8">
        <v>8</v>
      </c>
      <c r="D12" s="8">
        <v>27</v>
      </c>
      <c r="E12" s="8">
        <v>55</v>
      </c>
      <c r="F12" s="8">
        <v>176</v>
      </c>
      <c r="G12" s="8">
        <v>293</v>
      </c>
      <c r="H12" s="94">
        <v>559</v>
      </c>
      <c r="I12" s="194"/>
      <c r="J12" s="194"/>
    </row>
    <row r="13" spans="1:10" x14ac:dyDescent="0.35">
      <c r="A13" s="194"/>
      <c r="B13" s="7" t="s">
        <v>67</v>
      </c>
      <c r="C13" s="8">
        <v>7</v>
      </c>
      <c r="D13" s="8">
        <v>9</v>
      </c>
      <c r="E13" s="8">
        <v>29</v>
      </c>
      <c r="F13" s="8">
        <v>79</v>
      </c>
      <c r="G13" s="8">
        <v>231</v>
      </c>
      <c r="H13" s="94">
        <v>355</v>
      </c>
      <c r="I13" s="194"/>
      <c r="J13" s="194"/>
    </row>
    <row r="14" spans="1:10" x14ac:dyDescent="0.35">
      <c r="A14" s="194"/>
      <c r="B14" s="7" t="s">
        <v>68</v>
      </c>
      <c r="C14" s="8">
        <v>3</v>
      </c>
      <c r="D14" s="8">
        <v>7</v>
      </c>
      <c r="E14" s="8">
        <v>17</v>
      </c>
      <c r="F14" s="8">
        <v>33</v>
      </c>
      <c r="G14" s="8">
        <v>139</v>
      </c>
      <c r="H14" s="94">
        <v>199</v>
      </c>
      <c r="I14" s="194"/>
      <c r="J14" s="194"/>
    </row>
    <row r="15" spans="1:10" x14ac:dyDescent="0.35">
      <c r="A15" s="194"/>
      <c r="B15" s="51" t="s">
        <v>69</v>
      </c>
      <c r="C15" s="103">
        <v>2</v>
      </c>
      <c r="D15" s="103">
        <v>0</v>
      </c>
      <c r="E15" s="103">
        <v>5</v>
      </c>
      <c r="F15" s="103">
        <v>12</v>
      </c>
      <c r="G15" s="103">
        <v>52</v>
      </c>
      <c r="H15" s="122">
        <v>71</v>
      </c>
      <c r="I15" s="194"/>
      <c r="J15" s="194"/>
    </row>
    <row r="16" spans="1:10" x14ac:dyDescent="0.35">
      <c r="A16" s="2"/>
      <c r="B16" s="106" t="s">
        <v>14</v>
      </c>
      <c r="C16" s="123">
        <v>73</v>
      </c>
      <c r="D16" s="123">
        <v>378</v>
      </c>
      <c r="E16" s="123">
        <v>1436</v>
      </c>
      <c r="F16" s="123">
        <v>2340</v>
      </c>
      <c r="G16" s="123">
        <v>3623</v>
      </c>
      <c r="H16" s="123">
        <v>7850</v>
      </c>
      <c r="I16" s="194"/>
      <c r="J16" s="194"/>
    </row>
    <row r="17" spans="3:8" x14ac:dyDescent="0.35">
      <c r="C17" s="274"/>
      <c r="D17" s="274"/>
      <c r="E17" s="274"/>
      <c r="F17" s="274"/>
      <c r="G17" s="274"/>
      <c r="H17" s="274"/>
    </row>
  </sheetData>
  <hyperlinks>
    <hyperlink ref="I1" location="'Retr par grade et age EPST'!A1" display="Variable suivante" xr:uid="{8C22CEF5-EABB-4DE8-B6C4-E78D14C9FE60}"/>
    <hyperlink ref="I2" location="'Retr. par grade et sexe EPST'!A1" display="Variable précédente" xr:uid="{26ED9B5E-95C2-4E2F-B016-00AA5F65FDF5}"/>
  </hyperlinks>
  <pageMargins left="0.7" right="0.7" top="0.75" bottom="0.75" header="0.3" footer="0.3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70D22C-C5F3-4D78-B82D-C0DA934A994F}">
  <sheetPr>
    <tabColor theme="0"/>
  </sheetPr>
  <dimension ref="A1:J17"/>
  <sheetViews>
    <sheetView workbookViewId="0">
      <selection activeCell="I1" sqref="I1"/>
    </sheetView>
  </sheetViews>
  <sheetFormatPr baseColWidth="10" defaultColWidth="10.6640625" defaultRowHeight="15.5" x14ac:dyDescent="0.35"/>
  <cols>
    <col min="1" max="7" width="10.6640625" style="201"/>
    <col min="8" max="8" width="13.25" style="201" customWidth="1"/>
    <col min="9" max="16384" width="10.6640625" style="201"/>
  </cols>
  <sheetData>
    <row r="1" spans="1:10" x14ac:dyDescent="0.35">
      <c r="A1" s="194"/>
      <c r="B1" s="194"/>
      <c r="C1" s="194"/>
      <c r="D1" s="194"/>
      <c r="E1" s="194"/>
      <c r="F1" s="194"/>
      <c r="G1" s="194"/>
      <c r="H1" s="194"/>
      <c r="I1" s="203" t="s">
        <v>253</v>
      </c>
      <c r="J1" s="194"/>
    </row>
    <row r="2" spans="1:10" ht="18" x14ac:dyDescent="0.4">
      <c r="A2" s="194"/>
      <c r="B2" s="209" t="s">
        <v>419</v>
      </c>
      <c r="C2" s="194"/>
      <c r="D2" s="194"/>
      <c r="E2" s="194"/>
      <c r="F2" s="194"/>
      <c r="G2" s="194"/>
      <c r="H2" s="194"/>
      <c r="I2" s="205" t="s">
        <v>254</v>
      </c>
      <c r="J2" s="194"/>
    </row>
    <row r="3" spans="1:10" x14ac:dyDescent="0.35">
      <c r="A3" s="194"/>
      <c r="B3" s="194"/>
      <c r="C3" s="194"/>
      <c r="D3" s="194"/>
      <c r="E3" s="194"/>
      <c r="F3" s="194"/>
      <c r="G3" s="194"/>
      <c r="H3" s="194"/>
      <c r="I3" s="194"/>
      <c r="J3" s="194"/>
    </row>
    <row r="4" spans="1:10" x14ac:dyDescent="0.35">
      <c r="A4" s="194"/>
      <c r="B4" s="47" t="s">
        <v>79</v>
      </c>
      <c r="C4" s="52" t="s">
        <v>412</v>
      </c>
      <c r="D4" s="52" t="s">
        <v>413</v>
      </c>
      <c r="E4" s="52" t="s">
        <v>414</v>
      </c>
      <c r="F4" s="52" t="s">
        <v>415</v>
      </c>
      <c r="G4" s="52" t="s">
        <v>416</v>
      </c>
      <c r="H4" s="52" t="s">
        <v>14</v>
      </c>
      <c r="I4" s="194"/>
      <c r="J4" s="194"/>
    </row>
    <row r="5" spans="1:10" x14ac:dyDescent="0.35">
      <c r="A5" s="194"/>
      <c r="B5" s="7" t="s">
        <v>59</v>
      </c>
      <c r="C5" s="8"/>
      <c r="D5" s="8">
        <v>1</v>
      </c>
      <c r="E5" s="8"/>
      <c r="F5" s="8"/>
      <c r="G5" s="8"/>
      <c r="H5" s="94">
        <v>1</v>
      </c>
      <c r="I5" s="194"/>
      <c r="J5" s="194"/>
    </row>
    <row r="6" spans="1:10" x14ac:dyDescent="0.35">
      <c r="A6" s="194"/>
      <c r="B6" s="7" t="s">
        <v>60</v>
      </c>
      <c r="C6" s="8"/>
      <c r="D6" s="8"/>
      <c r="E6" s="8"/>
      <c r="F6" s="8"/>
      <c r="G6" s="8"/>
      <c r="H6" s="94">
        <v>0</v>
      </c>
      <c r="I6" s="194"/>
      <c r="J6" s="194"/>
    </row>
    <row r="7" spans="1:10" x14ac:dyDescent="0.35">
      <c r="A7" s="194"/>
      <c r="B7" s="7" t="s">
        <v>61</v>
      </c>
      <c r="C7" s="8"/>
      <c r="D7" s="8"/>
      <c r="E7" s="8">
        <v>1</v>
      </c>
      <c r="F7" s="8"/>
      <c r="G7" s="8"/>
      <c r="H7" s="94">
        <v>1</v>
      </c>
      <c r="I7" s="194"/>
      <c r="J7" s="194"/>
    </row>
    <row r="8" spans="1:10" x14ac:dyDescent="0.35">
      <c r="A8" s="194"/>
      <c r="B8" s="7" t="s">
        <v>62</v>
      </c>
      <c r="C8" s="8">
        <v>4</v>
      </c>
      <c r="D8" s="8">
        <v>20</v>
      </c>
      <c r="E8" s="8">
        <v>27</v>
      </c>
      <c r="F8" s="8">
        <v>46</v>
      </c>
      <c r="G8" s="8">
        <v>21</v>
      </c>
      <c r="H8" s="94">
        <v>118</v>
      </c>
      <c r="I8" s="194"/>
      <c r="J8" s="194"/>
    </row>
    <row r="9" spans="1:10" x14ac:dyDescent="0.35">
      <c r="A9" s="194"/>
      <c r="B9" s="7" t="s">
        <v>63</v>
      </c>
      <c r="C9" s="8">
        <v>1</v>
      </c>
      <c r="D9" s="8">
        <v>8</v>
      </c>
      <c r="E9" s="8">
        <v>12</v>
      </c>
      <c r="F9" s="8">
        <v>11</v>
      </c>
      <c r="G9" s="8">
        <v>35</v>
      </c>
      <c r="H9" s="94">
        <v>67</v>
      </c>
      <c r="I9" s="194"/>
      <c r="J9" s="194"/>
    </row>
    <row r="10" spans="1:10" x14ac:dyDescent="0.35">
      <c r="A10" s="194"/>
      <c r="B10" s="7" t="s">
        <v>64</v>
      </c>
      <c r="C10" s="8">
        <v>14</v>
      </c>
      <c r="D10" s="8">
        <v>79</v>
      </c>
      <c r="E10" s="8">
        <v>142</v>
      </c>
      <c r="F10" s="8">
        <v>53</v>
      </c>
      <c r="G10" s="8">
        <v>48</v>
      </c>
      <c r="H10" s="94">
        <v>336</v>
      </c>
      <c r="I10" s="194"/>
      <c r="J10" s="194"/>
    </row>
    <row r="11" spans="1:10" x14ac:dyDescent="0.35">
      <c r="A11" s="194"/>
      <c r="B11" s="7" t="s">
        <v>65</v>
      </c>
      <c r="C11" s="8">
        <v>40</v>
      </c>
      <c r="D11" s="8">
        <v>194</v>
      </c>
      <c r="E11" s="8">
        <v>259</v>
      </c>
      <c r="F11" s="8">
        <v>95</v>
      </c>
      <c r="G11" s="8">
        <v>36</v>
      </c>
      <c r="H11" s="94">
        <v>624</v>
      </c>
      <c r="I11" s="194"/>
      <c r="J11" s="194"/>
    </row>
    <row r="12" spans="1:10" x14ac:dyDescent="0.35">
      <c r="A12" s="194"/>
      <c r="B12" s="7" t="s">
        <v>66</v>
      </c>
      <c r="C12" s="8">
        <v>97</v>
      </c>
      <c r="D12" s="8">
        <v>348</v>
      </c>
      <c r="E12" s="8">
        <v>456</v>
      </c>
      <c r="F12" s="8">
        <v>418</v>
      </c>
      <c r="G12" s="8">
        <v>296</v>
      </c>
      <c r="H12" s="94">
        <v>1615</v>
      </c>
      <c r="I12" s="194"/>
      <c r="J12" s="194"/>
    </row>
    <row r="13" spans="1:10" x14ac:dyDescent="0.35">
      <c r="A13" s="194"/>
      <c r="B13" s="7" t="s">
        <v>67</v>
      </c>
      <c r="C13" s="8"/>
      <c r="D13" s="8"/>
      <c r="E13" s="8"/>
      <c r="F13" s="8"/>
      <c r="G13" s="8"/>
      <c r="H13" s="94"/>
      <c r="I13" s="194"/>
      <c r="J13" s="194"/>
    </row>
    <row r="14" spans="1:10" x14ac:dyDescent="0.35">
      <c r="A14" s="194"/>
      <c r="B14" s="7" t="s">
        <v>68</v>
      </c>
      <c r="C14" s="8"/>
      <c r="D14" s="8"/>
      <c r="E14" s="8">
        <v>1</v>
      </c>
      <c r="F14" s="8"/>
      <c r="G14" s="8"/>
      <c r="H14" s="94">
        <v>1</v>
      </c>
      <c r="I14" s="194"/>
      <c r="J14" s="194"/>
    </row>
    <row r="15" spans="1:10" x14ac:dyDescent="0.35">
      <c r="A15" s="194"/>
      <c r="B15" s="51" t="s">
        <v>69</v>
      </c>
      <c r="C15" s="103"/>
      <c r="D15" s="103"/>
      <c r="E15" s="103"/>
      <c r="F15" s="103"/>
      <c r="G15" s="103"/>
      <c r="H15" s="122">
        <v>0</v>
      </c>
      <c r="I15" s="194"/>
      <c r="J15" s="194"/>
    </row>
    <row r="16" spans="1:10" x14ac:dyDescent="0.35">
      <c r="A16" s="2"/>
      <c r="B16" s="106" t="s">
        <v>14</v>
      </c>
      <c r="C16" s="123">
        <v>156</v>
      </c>
      <c r="D16" s="123">
        <v>650</v>
      </c>
      <c r="E16" s="123">
        <v>898</v>
      </c>
      <c r="F16" s="123">
        <v>623</v>
      </c>
      <c r="G16" s="123">
        <v>436</v>
      </c>
      <c r="H16" s="123">
        <v>2763</v>
      </c>
      <c r="I16" s="194"/>
      <c r="J16" s="194"/>
    </row>
    <row r="17" spans="3:8" x14ac:dyDescent="0.35">
      <c r="C17" s="492"/>
      <c r="D17" s="492"/>
      <c r="E17" s="492"/>
      <c r="F17" s="492"/>
      <c r="G17" s="492"/>
      <c r="H17" s="492"/>
    </row>
  </sheetData>
  <hyperlinks>
    <hyperlink ref="I1" location="'Retr par âge et par sexe AC'!A1" display="Variable suivante" xr:uid="{9C975817-132F-4E40-97BA-0CDFDC312748}"/>
    <hyperlink ref="I2" location="'Retr par grade et age AC'!A1" display="Variable précédente" xr:uid="{13F8C299-61FD-4F1C-88BA-99E04F164A41}"/>
  </hyperlinks>
  <pageMargins left="0.7" right="0.7" top="0.75" bottom="0.75" header="0.3" footer="0.3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641A77-6C30-4F94-A967-8767828559F5}">
  <sheetPr>
    <tabColor theme="0"/>
  </sheetPr>
  <dimension ref="A1:K26"/>
  <sheetViews>
    <sheetView workbookViewId="0">
      <selection activeCell="J1" sqref="J1"/>
    </sheetView>
  </sheetViews>
  <sheetFormatPr baseColWidth="10" defaultColWidth="10.6640625" defaultRowHeight="15.5" x14ac:dyDescent="0.35"/>
  <cols>
    <col min="1" max="16384" width="10.6640625" style="201"/>
  </cols>
  <sheetData>
    <row r="1" spans="1:11" x14ac:dyDescent="0.35">
      <c r="A1" s="202"/>
      <c r="B1" s="202"/>
      <c r="C1" s="202"/>
      <c r="D1" s="202"/>
      <c r="E1" s="202"/>
      <c r="F1" s="202"/>
      <c r="G1" s="202"/>
      <c r="H1" s="202"/>
      <c r="I1" s="202"/>
      <c r="J1" s="203" t="s">
        <v>253</v>
      </c>
      <c r="K1" s="202"/>
    </row>
    <row r="2" spans="1:11" ht="18" x14ac:dyDescent="0.4">
      <c r="A2" s="202"/>
      <c r="B2" s="204" t="s">
        <v>420</v>
      </c>
      <c r="C2" s="202"/>
      <c r="D2" s="202"/>
      <c r="E2" s="202"/>
      <c r="F2" s="202"/>
      <c r="G2" s="202"/>
      <c r="H2" s="202"/>
      <c r="I2" s="202"/>
      <c r="J2" s="205" t="s">
        <v>254</v>
      </c>
      <c r="K2" s="202"/>
    </row>
    <row r="3" spans="1:11" x14ac:dyDescent="0.35">
      <c r="A3" s="202"/>
      <c r="B3" s="202"/>
      <c r="C3" s="202"/>
      <c r="D3" s="202"/>
      <c r="E3" s="202"/>
      <c r="F3" s="202"/>
      <c r="G3" s="202"/>
      <c r="H3" s="202"/>
      <c r="I3" s="202"/>
      <c r="J3" s="202"/>
      <c r="K3" s="202"/>
    </row>
    <row r="4" spans="1:11" x14ac:dyDescent="0.35">
      <c r="A4" s="202"/>
      <c r="B4" s="47" t="s">
        <v>79</v>
      </c>
      <c r="C4" s="52" t="s">
        <v>80</v>
      </c>
      <c r="D4" s="52" t="s">
        <v>7</v>
      </c>
      <c r="E4" s="52" t="s">
        <v>81</v>
      </c>
      <c r="F4" s="52" t="s">
        <v>7</v>
      </c>
      <c r="G4" s="52" t="s">
        <v>14</v>
      </c>
      <c r="H4" s="52" t="s">
        <v>7</v>
      </c>
      <c r="I4" s="202"/>
      <c r="J4" s="202"/>
      <c r="K4" s="202"/>
    </row>
    <row r="5" spans="1:11" x14ac:dyDescent="0.35">
      <c r="A5" s="202"/>
      <c r="B5" s="7" t="s">
        <v>412</v>
      </c>
      <c r="C5" s="8">
        <v>62</v>
      </c>
      <c r="D5" s="10">
        <v>7.9344765804965443E-3</v>
      </c>
      <c r="E5" s="8">
        <v>17</v>
      </c>
      <c r="F5" s="10">
        <v>2.1755822882006653E-3</v>
      </c>
      <c r="G5" s="94">
        <v>79</v>
      </c>
      <c r="H5" s="10">
        <v>1.011005886869721E-2</v>
      </c>
      <c r="I5" s="359"/>
      <c r="J5" s="202"/>
      <c r="K5" s="202"/>
    </row>
    <row r="6" spans="1:11" x14ac:dyDescent="0.35">
      <c r="A6" s="202"/>
      <c r="B6" s="7">
        <v>65</v>
      </c>
      <c r="C6" s="8">
        <v>26</v>
      </c>
      <c r="D6" s="10">
        <v>3.3273611466598414E-3</v>
      </c>
      <c r="E6" s="8">
        <v>10</v>
      </c>
      <c r="F6" s="10">
        <v>1.2797542871768621E-3</v>
      </c>
      <c r="G6" s="94">
        <v>36</v>
      </c>
      <c r="H6" s="10">
        <v>4.6071154338367037E-3</v>
      </c>
      <c r="I6" s="359"/>
      <c r="J6" s="202"/>
      <c r="K6" s="202"/>
    </row>
    <row r="7" spans="1:11" x14ac:dyDescent="0.35">
      <c r="A7" s="202"/>
      <c r="B7" s="7">
        <v>66</v>
      </c>
      <c r="C7" s="8">
        <v>48</v>
      </c>
      <c r="D7" s="10">
        <v>6.1428205784489374E-3</v>
      </c>
      <c r="E7" s="8">
        <v>23</v>
      </c>
      <c r="F7" s="10">
        <v>2.9434348605067826E-3</v>
      </c>
      <c r="G7" s="94">
        <v>71</v>
      </c>
      <c r="H7" s="10">
        <v>9.0862554389557204E-3</v>
      </c>
      <c r="I7" s="359"/>
      <c r="J7" s="202"/>
      <c r="K7" s="202"/>
    </row>
    <row r="8" spans="1:11" x14ac:dyDescent="0.35">
      <c r="A8" s="202"/>
      <c r="B8" s="7">
        <v>67</v>
      </c>
      <c r="C8" s="8">
        <v>41</v>
      </c>
      <c r="D8" s="10">
        <v>5.2469925774251344E-3</v>
      </c>
      <c r="E8" s="8">
        <v>35</v>
      </c>
      <c r="F8" s="10">
        <v>4.4791400051190176E-3</v>
      </c>
      <c r="G8" s="94">
        <v>76</v>
      </c>
      <c r="H8" s="10">
        <v>9.726132582544152E-3</v>
      </c>
      <c r="I8" s="359"/>
      <c r="J8" s="202"/>
      <c r="K8" s="202"/>
    </row>
    <row r="9" spans="1:11" x14ac:dyDescent="0.35">
      <c r="A9" s="202"/>
      <c r="B9" s="7">
        <v>68</v>
      </c>
      <c r="C9" s="8">
        <v>73</v>
      </c>
      <c r="D9" s="10">
        <v>9.3422062963910927E-3</v>
      </c>
      <c r="E9" s="8">
        <v>25</v>
      </c>
      <c r="F9" s="10">
        <v>3.1993857179421553E-3</v>
      </c>
      <c r="G9" s="94">
        <v>98</v>
      </c>
      <c r="H9" s="10">
        <v>1.2541592014333247E-2</v>
      </c>
      <c r="I9" s="359"/>
      <c r="J9" s="202"/>
      <c r="K9" s="202"/>
    </row>
    <row r="10" spans="1:11" x14ac:dyDescent="0.35">
      <c r="A10" s="202"/>
      <c r="B10" s="7">
        <v>69</v>
      </c>
      <c r="C10" s="8">
        <v>103</v>
      </c>
      <c r="D10" s="10">
        <v>1.3181469157921679E-2</v>
      </c>
      <c r="E10" s="8">
        <v>49</v>
      </c>
      <c r="F10" s="10">
        <v>6.2707960071666244E-3</v>
      </c>
      <c r="G10" s="94">
        <v>152</v>
      </c>
      <c r="H10" s="10">
        <v>1.9452265165088304E-2</v>
      </c>
      <c r="I10" s="359"/>
      <c r="J10" s="202"/>
      <c r="K10" s="202"/>
    </row>
    <row r="11" spans="1:11" x14ac:dyDescent="0.35">
      <c r="A11" s="202"/>
      <c r="B11" s="7">
        <v>70</v>
      </c>
      <c r="C11" s="8">
        <v>164</v>
      </c>
      <c r="D11" s="10">
        <v>2.0987970309700538E-2</v>
      </c>
      <c r="E11" s="8">
        <v>49</v>
      </c>
      <c r="F11" s="10">
        <v>6.2707960071666244E-3</v>
      </c>
      <c r="G11" s="94">
        <v>213</v>
      </c>
      <c r="H11" s="10">
        <v>2.7258766316867161E-2</v>
      </c>
      <c r="I11" s="359"/>
      <c r="J11" s="202"/>
      <c r="K11" s="202"/>
    </row>
    <row r="12" spans="1:11" x14ac:dyDescent="0.35">
      <c r="A12" s="202"/>
      <c r="B12" s="7">
        <v>71</v>
      </c>
      <c r="C12" s="8">
        <v>234</v>
      </c>
      <c r="D12" s="10">
        <v>2.9946250319938573E-2</v>
      </c>
      <c r="E12" s="8">
        <v>54</v>
      </c>
      <c r="F12" s="10">
        <v>6.9106731507550551E-3</v>
      </c>
      <c r="G12" s="94">
        <v>288</v>
      </c>
      <c r="H12" s="10">
        <v>3.685692347069363E-2</v>
      </c>
      <c r="I12" s="359"/>
      <c r="J12" s="202"/>
      <c r="K12" s="212"/>
    </row>
    <row r="13" spans="1:11" x14ac:dyDescent="0.35">
      <c r="A13" s="202"/>
      <c r="B13" s="7">
        <v>72</v>
      </c>
      <c r="C13" s="8">
        <v>292</v>
      </c>
      <c r="D13" s="10">
        <v>3.7368825185564371E-2</v>
      </c>
      <c r="E13" s="8">
        <v>71</v>
      </c>
      <c r="F13" s="10">
        <v>9.0862554389557204E-3</v>
      </c>
      <c r="G13" s="94">
        <v>363</v>
      </c>
      <c r="H13" s="10">
        <v>4.6455080624520091E-2</v>
      </c>
      <c r="I13" s="359"/>
      <c r="J13" s="202"/>
      <c r="K13" s="202"/>
    </row>
    <row r="14" spans="1:11" x14ac:dyDescent="0.35">
      <c r="A14" s="202"/>
      <c r="B14" s="7">
        <v>73</v>
      </c>
      <c r="C14" s="8">
        <v>279</v>
      </c>
      <c r="D14" s="10">
        <v>3.5705144612234452E-2</v>
      </c>
      <c r="E14" s="8">
        <v>64</v>
      </c>
      <c r="F14" s="10">
        <v>8.1904274379319165E-3</v>
      </c>
      <c r="G14" s="94">
        <v>343</v>
      </c>
      <c r="H14" s="10">
        <v>4.3895572050166365E-2</v>
      </c>
      <c r="I14" s="359"/>
      <c r="J14" s="202"/>
      <c r="K14" s="202"/>
    </row>
    <row r="15" spans="1:11" x14ac:dyDescent="0.35">
      <c r="A15" s="202"/>
      <c r="B15" s="7">
        <v>74</v>
      </c>
      <c r="C15" s="8">
        <v>259</v>
      </c>
      <c r="D15" s="10">
        <v>3.3145636037880725E-2</v>
      </c>
      <c r="E15" s="8">
        <v>78</v>
      </c>
      <c r="F15" s="10">
        <v>9.9820834399795243E-3</v>
      </c>
      <c r="G15" s="94">
        <v>337</v>
      </c>
      <c r="H15" s="10">
        <v>4.3127719477860246E-2</v>
      </c>
      <c r="I15" s="359"/>
      <c r="J15" s="212"/>
      <c r="K15" s="202"/>
    </row>
    <row r="16" spans="1:11" x14ac:dyDescent="0.35">
      <c r="A16" s="202"/>
      <c r="B16" s="7">
        <v>75</v>
      </c>
      <c r="C16" s="8">
        <v>391</v>
      </c>
      <c r="D16" s="10">
        <v>5.0038392628615307E-2</v>
      </c>
      <c r="E16" s="8">
        <v>76</v>
      </c>
      <c r="F16" s="10">
        <v>9.726132582544152E-3</v>
      </c>
      <c r="G16" s="94">
        <v>467</v>
      </c>
      <c r="H16" s="10">
        <v>5.9764525211159457E-2</v>
      </c>
      <c r="I16" s="359"/>
      <c r="J16" s="202"/>
      <c r="K16" s="202"/>
    </row>
    <row r="17" spans="1:11" x14ac:dyDescent="0.35">
      <c r="A17" s="202"/>
      <c r="B17" s="7">
        <v>76</v>
      </c>
      <c r="C17" s="8">
        <v>391</v>
      </c>
      <c r="D17" s="10">
        <v>5.0038392628615307E-2</v>
      </c>
      <c r="E17" s="8">
        <v>63</v>
      </c>
      <c r="F17" s="10">
        <v>8.0624520092142313E-3</v>
      </c>
      <c r="G17" s="94">
        <v>454</v>
      </c>
      <c r="H17" s="10">
        <v>5.8100844637829538E-2</v>
      </c>
      <c r="I17" s="359"/>
      <c r="J17" s="202"/>
      <c r="K17" s="202"/>
    </row>
    <row r="18" spans="1:11" x14ac:dyDescent="0.35">
      <c r="A18" s="202"/>
      <c r="B18" s="7">
        <v>77</v>
      </c>
      <c r="C18" s="8">
        <v>346</v>
      </c>
      <c r="D18" s="10">
        <v>4.4279498336319424E-2</v>
      </c>
      <c r="E18" s="8">
        <v>55</v>
      </c>
      <c r="F18" s="10">
        <v>7.0386485794727413E-3</v>
      </c>
      <c r="G18" s="94">
        <v>401</v>
      </c>
      <c r="H18" s="10">
        <v>5.1318146915792166E-2</v>
      </c>
      <c r="I18" s="359"/>
      <c r="J18" s="202"/>
      <c r="K18" s="202"/>
    </row>
    <row r="19" spans="1:11" x14ac:dyDescent="0.35">
      <c r="A19" s="202"/>
      <c r="B19" s="7">
        <v>78</v>
      </c>
      <c r="C19" s="8">
        <v>356</v>
      </c>
      <c r="D19" s="10">
        <v>4.5559252623496291E-2</v>
      </c>
      <c r="E19" s="8">
        <v>54</v>
      </c>
      <c r="F19" s="10">
        <v>6.9106731507550551E-3</v>
      </c>
      <c r="G19" s="94">
        <v>410</v>
      </c>
      <c r="H19" s="10">
        <v>5.2469925774251344E-2</v>
      </c>
      <c r="I19" s="359"/>
      <c r="J19" s="202"/>
      <c r="K19" s="202"/>
    </row>
    <row r="20" spans="1:11" x14ac:dyDescent="0.35">
      <c r="A20" s="202"/>
      <c r="B20" s="7">
        <v>79</v>
      </c>
      <c r="C20" s="8">
        <v>509</v>
      </c>
      <c r="D20" s="10">
        <v>6.513949321730228E-2</v>
      </c>
      <c r="E20" s="8">
        <v>78</v>
      </c>
      <c r="F20" s="10">
        <v>9.9820834399795243E-3</v>
      </c>
      <c r="G20" s="94">
        <v>587</v>
      </c>
      <c r="H20" s="10">
        <v>7.5121576657281808E-2</v>
      </c>
      <c r="I20" s="359"/>
      <c r="J20" s="202"/>
      <c r="K20" s="202"/>
    </row>
    <row r="21" spans="1:11" x14ac:dyDescent="0.35">
      <c r="A21" s="202"/>
      <c r="B21" s="18" t="s">
        <v>416</v>
      </c>
      <c r="C21" s="25">
        <v>3126</v>
      </c>
      <c r="D21" s="102">
        <v>0.40005119017148705</v>
      </c>
      <c r="E21" s="25">
        <v>313</v>
      </c>
      <c r="F21" s="102">
        <v>4.0056309188635779E-2</v>
      </c>
      <c r="G21" s="124">
        <v>3439</v>
      </c>
      <c r="H21" s="102">
        <v>0.44010749936012283</v>
      </c>
      <c r="I21" s="359"/>
      <c r="J21" s="202"/>
      <c r="K21" s="202"/>
    </row>
    <row r="22" spans="1:11" x14ac:dyDescent="0.35">
      <c r="A22" s="12"/>
      <c r="B22" s="47" t="s">
        <v>14</v>
      </c>
      <c r="C22" s="230">
        <v>6700</v>
      </c>
      <c r="D22" s="231">
        <v>0.85743537240849754</v>
      </c>
      <c r="E22" s="232">
        <v>1114</v>
      </c>
      <c r="F22" s="231">
        <v>0.14256462759150243</v>
      </c>
      <c r="G22" s="233">
        <v>7814</v>
      </c>
      <c r="H22" s="152">
        <v>1</v>
      </c>
      <c r="I22" s="202"/>
      <c r="J22" s="202"/>
      <c r="K22" s="202"/>
    </row>
    <row r="26" spans="1:11" x14ac:dyDescent="0.35">
      <c r="C26" s="503"/>
    </row>
  </sheetData>
  <hyperlinks>
    <hyperlink ref="J1" location="'Retr par âge et sexe EPST'!A1" display="Variable suivante" xr:uid="{C3139E02-F289-441E-8844-971A21E3BEC7}"/>
    <hyperlink ref="J2" location="'Retr par grade et age EPST'!A1" display="Variable précédente" xr:uid="{11191756-44D1-4DDC-A1FE-7A3F8816DF0C}"/>
  </hyperlinks>
  <pageMargins left="0.7" right="0.7" top="0.75" bottom="0.75" header="0.3" footer="0.3"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10DA1F-A3A1-405A-A8F5-67EBD0F8B76E}">
  <sheetPr>
    <tabColor theme="0"/>
  </sheetPr>
  <dimension ref="A1:K22"/>
  <sheetViews>
    <sheetView workbookViewId="0">
      <selection activeCell="J1" sqref="J1"/>
    </sheetView>
  </sheetViews>
  <sheetFormatPr baseColWidth="10" defaultColWidth="10.6640625" defaultRowHeight="15.5" x14ac:dyDescent="0.35"/>
  <cols>
    <col min="1" max="16384" width="10.6640625" style="201"/>
  </cols>
  <sheetData>
    <row r="1" spans="1:11" x14ac:dyDescent="0.35">
      <c r="A1" s="202"/>
      <c r="B1" s="202"/>
      <c r="C1" s="202"/>
      <c r="D1" s="202"/>
      <c r="E1" s="202"/>
      <c r="F1" s="202"/>
      <c r="G1" s="202"/>
      <c r="H1" s="202"/>
      <c r="I1" s="202"/>
      <c r="J1" s="203" t="s">
        <v>253</v>
      </c>
      <c r="K1" s="202"/>
    </row>
    <row r="2" spans="1:11" ht="18" x14ac:dyDescent="0.4">
      <c r="A2" s="202"/>
      <c r="B2" s="204" t="s">
        <v>421</v>
      </c>
      <c r="C2" s="202"/>
      <c r="D2" s="202"/>
      <c r="E2" s="202"/>
      <c r="F2" s="202"/>
      <c r="G2" s="202"/>
      <c r="H2" s="202"/>
      <c r="I2" s="202"/>
      <c r="J2" s="205" t="s">
        <v>254</v>
      </c>
      <c r="K2" s="202"/>
    </row>
    <row r="3" spans="1:11" x14ac:dyDescent="0.35">
      <c r="A3" s="202"/>
      <c r="B3" s="202"/>
      <c r="C3" s="202"/>
      <c r="D3" s="202"/>
      <c r="E3" s="202"/>
      <c r="F3" s="202"/>
      <c r="G3" s="202"/>
      <c r="H3" s="202"/>
      <c r="I3" s="202"/>
      <c r="J3" s="202"/>
      <c r="K3" s="202"/>
    </row>
    <row r="4" spans="1:11" x14ac:dyDescent="0.35">
      <c r="A4" s="202"/>
      <c r="B4" s="47" t="s">
        <v>79</v>
      </c>
      <c r="C4" s="52" t="s">
        <v>80</v>
      </c>
      <c r="D4" s="52" t="s">
        <v>7</v>
      </c>
      <c r="E4" s="52" t="s">
        <v>81</v>
      </c>
      <c r="F4" s="52" t="s">
        <v>7</v>
      </c>
      <c r="G4" s="52" t="s">
        <v>14</v>
      </c>
      <c r="H4" s="52" t="s">
        <v>7</v>
      </c>
      <c r="I4" s="202"/>
      <c r="J4" s="202"/>
      <c r="K4" s="202"/>
    </row>
    <row r="5" spans="1:11" x14ac:dyDescent="0.35">
      <c r="A5" s="202"/>
      <c r="B5" s="7" t="s">
        <v>412</v>
      </c>
      <c r="C5" s="8">
        <v>118</v>
      </c>
      <c r="D5" s="10">
        <v>4.2707202316322836E-2</v>
      </c>
      <c r="E5" s="8">
        <v>38</v>
      </c>
      <c r="F5" s="10">
        <v>1.3753166847629388E-2</v>
      </c>
      <c r="G5" s="94">
        <v>156</v>
      </c>
      <c r="H5" s="10">
        <v>5.6460369163952223E-2</v>
      </c>
      <c r="I5" s="359"/>
      <c r="J5" s="359"/>
      <c r="K5" s="359"/>
    </row>
    <row r="6" spans="1:11" x14ac:dyDescent="0.35">
      <c r="A6" s="202"/>
      <c r="B6" s="7">
        <v>65</v>
      </c>
      <c r="C6" s="8">
        <v>29</v>
      </c>
      <c r="D6" s="10">
        <v>1.0495837857401375E-2</v>
      </c>
      <c r="E6" s="8">
        <v>8</v>
      </c>
      <c r="F6" s="10">
        <v>2.8954035468693449E-3</v>
      </c>
      <c r="G6" s="94">
        <v>37</v>
      </c>
      <c r="H6" s="10">
        <v>1.3391241404270721E-2</v>
      </c>
      <c r="I6" s="359"/>
      <c r="J6" s="359"/>
      <c r="K6" s="359"/>
    </row>
    <row r="7" spans="1:11" x14ac:dyDescent="0.35">
      <c r="A7" s="202"/>
      <c r="B7" s="7">
        <v>66</v>
      </c>
      <c r="C7" s="8">
        <v>27</v>
      </c>
      <c r="D7" s="10">
        <v>9.7719869706840382E-3</v>
      </c>
      <c r="E7" s="8">
        <v>14</v>
      </c>
      <c r="F7" s="10">
        <v>5.0669562070213532E-3</v>
      </c>
      <c r="G7" s="94">
        <v>41</v>
      </c>
      <c r="H7" s="10">
        <v>1.4838943177705392E-2</v>
      </c>
      <c r="I7" s="359"/>
      <c r="J7" s="359"/>
      <c r="K7" s="359"/>
    </row>
    <row r="8" spans="1:11" x14ac:dyDescent="0.35">
      <c r="A8" s="202"/>
      <c r="B8" s="7">
        <v>67</v>
      </c>
      <c r="C8" s="8">
        <v>49</v>
      </c>
      <c r="D8" s="10">
        <v>1.7734346724574739E-2</v>
      </c>
      <c r="E8" s="8">
        <v>17</v>
      </c>
      <c r="F8" s="10">
        <v>6.1527325370973581E-3</v>
      </c>
      <c r="G8" s="94">
        <v>66</v>
      </c>
      <c r="H8" s="10">
        <v>2.3887079261672096E-2</v>
      </c>
      <c r="I8" s="359"/>
      <c r="J8" s="359"/>
      <c r="K8" s="359"/>
    </row>
    <row r="9" spans="1:11" x14ac:dyDescent="0.35">
      <c r="A9" s="202"/>
      <c r="B9" s="7">
        <v>68</v>
      </c>
      <c r="C9" s="8">
        <v>136</v>
      </c>
      <c r="D9" s="10">
        <v>4.9221860296778865E-2</v>
      </c>
      <c r="E9" s="8">
        <v>43</v>
      </c>
      <c r="F9" s="10">
        <v>1.5562794064422729E-2</v>
      </c>
      <c r="G9" s="94">
        <v>179</v>
      </c>
      <c r="H9" s="10">
        <v>6.4784654361201593E-2</v>
      </c>
      <c r="I9" s="359"/>
      <c r="J9" s="359"/>
      <c r="K9" s="359"/>
    </row>
    <row r="10" spans="1:11" x14ac:dyDescent="0.35">
      <c r="A10" s="202"/>
      <c r="B10" s="7">
        <v>69</v>
      </c>
      <c r="C10" s="8">
        <v>241</v>
      </c>
      <c r="D10" s="10">
        <v>8.7224031849439013E-2</v>
      </c>
      <c r="E10" s="8">
        <v>86</v>
      </c>
      <c r="F10" s="10">
        <v>3.1125588128845458E-2</v>
      </c>
      <c r="G10" s="94">
        <v>327</v>
      </c>
      <c r="H10" s="10">
        <v>0.11834961997828447</v>
      </c>
      <c r="I10" s="359"/>
      <c r="J10" s="359"/>
      <c r="K10" s="359"/>
    </row>
    <row r="11" spans="1:11" x14ac:dyDescent="0.35">
      <c r="A11" s="202"/>
      <c r="B11" s="7">
        <v>70</v>
      </c>
      <c r="C11" s="8">
        <v>168</v>
      </c>
      <c r="D11" s="10">
        <v>6.0803474484256242E-2</v>
      </c>
      <c r="E11" s="8">
        <v>54</v>
      </c>
      <c r="F11" s="10">
        <v>1.9543973941368076E-2</v>
      </c>
      <c r="G11" s="94">
        <v>222</v>
      </c>
      <c r="H11" s="10">
        <v>8.0347448425624315E-2</v>
      </c>
      <c r="I11" s="359"/>
      <c r="J11" s="359"/>
      <c r="K11" s="359"/>
    </row>
    <row r="12" spans="1:11" x14ac:dyDescent="0.35">
      <c r="A12" s="202"/>
      <c r="B12" s="7">
        <v>71</v>
      </c>
      <c r="C12" s="8">
        <v>169</v>
      </c>
      <c r="D12" s="10">
        <v>6.1165399927614911E-2</v>
      </c>
      <c r="E12" s="8">
        <v>62</v>
      </c>
      <c r="F12" s="10">
        <v>2.2439377488237423E-2</v>
      </c>
      <c r="G12" s="94">
        <v>231</v>
      </c>
      <c r="H12" s="10">
        <v>8.360477741585233E-2</v>
      </c>
      <c r="I12" s="359"/>
      <c r="J12" s="359"/>
      <c r="K12" s="359"/>
    </row>
    <row r="13" spans="1:11" x14ac:dyDescent="0.35">
      <c r="A13" s="202"/>
      <c r="B13" s="7">
        <v>72</v>
      </c>
      <c r="C13" s="8">
        <v>137</v>
      </c>
      <c r="D13" s="10">
        <v>4.9583785740137533E-2</v>
      </c>
      <c r="E13" s="8">
        <v>41</v>
      </c>
      <c r="F13" s="10">
        <v>1.4838943177705392E-2</v>
      </c>
      <c r="G13" s="94">
        <v>178</v>
      </c>
      <c r="H13" s="10">
        <v>6.4422728917842925E-2</v>
      </c>
      <c r="I13" s="359"/>
      <c r="J13" s="359"/>
      <c r="K13" s="359"/>
    </row>
    <row r="14" spans="1:11" x14ac:dyDescent="0.35">
      <c r="A14" s="202"/>
      <c r="B14" s="7">
        <v>73</v>
      </c>
      <c r="C14" s="8">
        <v>135</v>
      </c>
      <c r="D14" s="10">
        <v>4.8859934853420196E-2</v>
      </c>
      <c r="E14" s="8">
        <v>46</v>
      </c>
      <c r="F14" s="10">
        <v>1.6648570394498734E-2</v>
      </c>
      <c r="G14" s="94">
        <v>181</v>
      </c>
      <c r="H14" s="10">
        <v>6.550850524791893E-2</v>
      </c>
      <c r="I14" s="359"/>
      <c r="J14" s="359"/>
      <c r="K14" s="359"/>
    </row>
    <row r="15" spans="1:11" x14ac:dyDescent="0.35">
      <c r="A15" s="202"/>
      <c r="B15" s="7">
        <v>74</v>
      </c>
      <c r="C15" s="8">
        <v>64</v>
      </c>
      <c r="D15" s="10">
        <v>2.3163228374954759E-2</v>
      </c>
      <c r="E15" s="8">
        <v>22</v>
      </c>
      <c r="F15" s="10">
        <v>7.9623597538906986E-3</v>
      </c>
      <c r="G15" s="94">
        <v>86</v>
      </c>
      <c r="H15" s="10">
        <v>3.1125588128845458E-2</v>
      </c>
      <c r="I15" s="359"/>
      <c r="J15" s="359"/>
      <c r="K15" s="359"/>
    </row>
    <row r="16" spans="1:11" x14ac:dyDescent="0.35">
      <c r="A16" s="202"/>
      <c r="B16" s="7">
        <v>75</v>
      </c>
      <c r="C16" s="8">
        <v>125</v>
      </c>
      <c r="D16" s="10">
        <v>4.5240680419833514E-2</v>
      </c>
      <c r="E16" s="8">
        <v>35</v>
      </c>
      <c r="F16" s="10">
        <v>1.2667390517553384E-2</v>
      </c>
      <c r="G16" s="94">
        <v>160</v>
      </c>
      <c r="H16" s="10">
        <v>5.7908070937386896E-2</v>
      </c>
      <c r="I16" s="359"/>
      <c r="J16" s="359"/>
      <c r="K16" s="359"/>
    </row>
    <row r="17" spans="1:11" x14ac:dyDescent="0.35">
      <c r="A17" s="202"/>
      <c r="B17" s="7">
        <v>76</v>
      </c>
      <c r="C17" s="8">
        <v>101</v>
      </c>
      <c r="D17" s="10">
        <v>3.6554469779225482E-2</v>
      </c>
      <c r="E17" s="8">
        <v>43</v>
      </c>
      <c r="F17" s="10">
        <v>1.5562794064422729E-2</v>
      </c>
      <c r="G17" s="94">
        <v>144</v>
      </c>
      <c r="H17" s="10">
        <v>5.2117263843648211E-2</v>
      </c>
      <c r="I17" s="359"/>
      <c r="J17" s="359"/>
      <c r="K17" s="359"/>
    </row>
    <row r="18" spans="1:11" x14ac:dyDescent="0.35">
      <c r="A18" s="202"/>
      <c r="B18" s="7">
        <v>77</v>
      </c>
      <c r="C18" s="8">
        <v>95</v>
      </c>
      <c r="D18" s="10">
        <v>3.4382917119073472E-2</v>
      </c>
      <c r="E18" s="8">
        <v>39</v>
      </c>
      <c r="F18" s="10">
        <v>1.4115092290988056E-2</v>
      </c>
      <c r="G18" s="94">
        <v>134</v>
      </c>
      <c r="H18" s="10">
        <v>4.8498009410061528E-2</v>
      </c>
      <c r="I18" s="359"/>
      <c r="J18" s="359"/>
      <c r="K18" s="359"/>
    </row>
    <row r="19" spans="1:11" x14ac:dyDescent="0.35">
      <c r="A19" s="202"/>
      <c r="B19" s="7">
        <v>78</v>
      </c>
      <c r="C19" s="8">
        <v>90</v>
      </c>
      <c r="D19" s="10">
        <v>3.2573289902280131E-2</v>
      </c>
      <c r="E19" s="8">
        <v>29</v>
      </c>
      <c r="F19" s="10">
        <v>1.0495837857401375E-2</v>
      </c>
      <c r="G19" s="94">
        <v>119</v>
      </c>
      <c r="H19" s="10">
        <v>4.3069127759681504E-2</v>
      </c>
      <c r="I19" s="359"/>
      <c r="J19" s="359"/>
      <c r="K19" s="359"/>
    </row>
    <row r="20" spans="1:11" x14ac:dyDescent="0.35">
      <c r="A20" s="202"/>
      <c r="B20" s="7">
        <v>79</v>
      </c>
      <c r="C20" s="8">
        <v>44</v>
      </c>
      <c r="D20" s="10">
        <v>1.5924719507781397E-2</v>
      </c>
      <c r="E20" s="8">
        <v>22</v>
      </c>
      <c r="F20" s="10">
        <v>7.9623597538906986E-3</v>
      </c>
      <c r="G20" s="94">
        <v>66</v>
      </c>
      <c r="H20" s="10">
        <v>2.3887079261672096E-2</v>
      </c>
      <c r="I20" s="359"/>
      <c r="J20" s="359"/>
      <c r="K20" s="359"/>
    </row>
    <row r="21" spans="1:11" x14ac:dyDescent="0.35">
      <c r="A21" s="202"/>
      <c r="B21" s="18" t="s">
        <v>416</v>
      </c>
      <c r="C21" s="25">
        <v>331</v>
      </c>
      <c r="D21" s="102">
        <v>0.11979732175171914</v>
      </c>
      <c r="E21" s="25">
        <v>105</v>
      </c>
      <c r="F21" s="102">
        <v>3.8002171552660155E-2</v>
      </c>
      <c r="G21" s="124">
        <v>436</v>
      </c>
      <c r="H21" s="102">
        <v>0.15779949330437928</v>
      </c>
      <c r="I21" s="359"/>
      <c r="J21" s="359"/>
      <c r="K21" s="359"/>
    </row>
    <row r="22" spans="1:11" x14ac:dyDescent="0.35">
      <c r="A22" s="202"/>
      <c r="B22" s="47" t="s">
        <v>14</v>
      </c>
      <c r="C22" s="230">
        <v>2059</v>
      </c>
      <c r="D22" s="231">
        <v>0.74520448787549776</v>
      </c>
      <c r="E22" s="232">
        <v>704</v>
      </c>
      <c r="F22" s="231">
        <v>0.25479551212450241</v>
      </c>
      <c r="G22" s="233">
        <v>2763</v>
      </c>
      <c r="H22" s="152">
        <v>1</v>
      </c>
      <c r="I22" s="359"/>
      <c r="J22" s="359"/>
      <c r="K22" s="359"/>
    </row>
  </sheetData>
  <hyperlinks>
    <hyperlink ref="J1" location="'Retr par prov et grade H EPST'!A1" display="Variable suivante" xr:uid="{D660AB11-B193-4568-A17F-74C4DBA4281C}"/>
    <hyperlink ref="J2" location="'Retr par âge et par sexe AC'!A1" display="Variable précédente" xr:uid="{E4F20258-87A8-4309-A28C-4596BE868A83}"/>
  </hyperlinks>
  <pageMargins left="0.7" right="0.7" top="0.75" bottom="0.75" header="0.3" footer="0.3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1FAA35-A270-4E46-AEB6-9E262C105C9E}">
  <dimension ref="A1:O31"/>
  <sheetViews>
    <sheetView workbookViewId="0">
      <selection activeCell="O1" sqref="O1"/>
    </sheetView>
  </sheetViews>
  <sheetFormatPr baseColWidth="10" defaultColWidth="10.6640625" defaultRowHeight="15.5" x14ac:dyDescent="0.35"/>
  <cols>
    <col min="1" max="16384" width="10.6640625" style="201"/>
  </cols>
  <sheetData>
    <row r="1" spans="1:15" x14ac:dyDescent="0.35">
      <c r="A1" s="194"/>
      <c r="B1" s="194"/>
      <c r="C1" s="194"/>
      <c r="D1" s="194"/>
      <c r="E1" s="194"/>
      <c r="F1" s="194"/>
      <c r="G1" s="194"/>
      <c r="H1" s="194"/>
      <c r="J1" s="194"/>
      <c r="K1" s="194"/>
      <c r="L1" s="194"/>
      <c r="M1" s="194"/>
      <c r="N1" s="194"/>
      <c r="O1" s="203" t="s">
        <v>253</v>
      </c>
    </row>
    <row r="2" spans="1:15" ht="18" x14ac:dyDescent="0.4">
      <c r="A2" s="194"/>
      <c r="B2" s="209" t="s">
        <v>422</v>
      </c>
      <c r="C2" s="194"/>
      <c r="D2" s="194"/>
      <c r="E2" s="194"/>
      <c r="F2" s="194"/>
      <c r="G2" s="194"/>
      <c r="H2" s="194"/>
      <c r="J2" s="194"/>
      <c r="K2" s="194"/>
      <c r="L2" s="194"/>
      <c r="M2" s="194"/>
      <c r="N2" s="194"/>
      <c r="O2" s="205" t="s">
        <v>254</v>
      </c>
    </row>
    <row r="3" spans="1:15" x14ac:dyDescent="0.35">
      <c r="A3" s="194"/>
      <c r="B3" s="194"/>
      <c r="C3" s="194"/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</row>
    <row r="4" spans="1:15" x14ac:dyDescent="0.35">
      <c r="A4" s="194"/>
      <c r="B4" s="76" t="s">
        <v>423</v>
      </c>
      <c r="C4" s="30" t="s">
        <v>59</v>
      </c>
      <c r="D4" s="30" t="s">
        <v>60</v>
      </c>
      <c r="E4" s="30" t="s">
        <v>61</v>
      </c>
      <c r="F4" s="30" t="s">
        <v>62</v>
      </c>
      <c r="G4" s="30" t="s">
        <v>63</v>
      </c>
      <c r="H4" s="30" t="s">
        <v>64</v>
      </c>
      <c r="I4" s="30" t="s">
        <v>65</v>
      </c>
      <c r="J4" s="30" t="s">
        <v>66</v>
      </c>
      <c r="K4" s="30" t="s">
        <v>67</v>
      </c>
      <c r="L4" s="30" t="s">
        <v>68</v>
      </c>
      <c r="M4" s="30" t="s">
        <v>69</v>
      </c>
      <c r="N4" s="30" t="s">
        <v>14</v>
      </c>
    </row>
    <row r="5" spans="1:15" x14ac:dyDescent="0.35">
      <c r="A5" s="194"/>
      <c r="B5" s="31" t="s">
        <v>424</v>
      </c>
      <c r="C5" s="96">
        <v>7</v>
      </c>
      <c r="D5" s="96">
        <v>2</v>
      </c>
      <c r="E5" s="96">
        <v>6</v>
      </c>
      <c r="F5" s="96">
        <v>8</v>
      </c>
      <c r="G5" s="96">
        <v>9</v>
      </c>
      <c r="H5" s="96">
        <v>3</v>
      </c>
      <c r="I5" s="96">
        <v>6</v>
      </c>
      <c r="J5" s="96">
        <v>8</v>
      </c>
      <c r="K5" s="96">
        <v>10</v>
      </c>
      <c r="L5" s="96">
        <v>4</v>
      </c>
      <c r="M5" s="96">
        <v>1</v>
      </c>
      <c r="N5" s="116">
        <v>64</v>
      </c>
    </row>
    <row r="6" spans="1:15" x14ac:dyDescent="0.35">
      <c r="A6" s="194"/>
      <c r="B6" s="7" t="s">
        <v>8</v>
      </c>
      <c r="C6" s="86">
        <v>30</v>
      </c>
      <c r="D6" s="86">
        <v>21</v>
      </c>
      <c r="E6" s="86">
        <v>41</v>
      </c>
      <c r="F6" s="86">
        <v>71</v>
      </c>
      <c r="G6" s="86">
        <v>33</v>
      </c>
      <c r="H6" s="86">
        <v>22</v>
      </c>
      <c r="I6" s="86">
        <v>27</v>
      </c>
      <c r="J6" s="86">
        <v>23</v>
      </c>
      <c r="K6" s="86">
        <v>19</v>
      </c>
      <c r="L6" s="86">
        <v>4</v>
      </c>
      <c r="M6" s="86">
        <v>2</v>
      </c>
      <c r="N6" s="89">
        <v>293</v>
      </c>
    </row>
    <row r="7" spans="1:15" x14ac:dyDescent="0.35">
      <c r="A7" s="194"/>
      <c r="B7" s="7" t="s">
        <v>425</v>
      </c>
      <c r="C7" s="86">
        <v>3</v>
      </c>
      <c r="D7" s="86">
        <v>4</v>
      </c>
      <c r="E7" s="86">
        <v>28</v>
      </c>
      <c r="F7" s="86">
        <v>54</v>
      </c>
      <c r="G7" s="86">
        <v>24</v>
      </c>
      <c r="H7" s="86">
        <v>26</v>
      </c>
      <c r="I7" s="86">
        <v>24</v>
      </c>
      <c r="J7" s="86">
        <v>16</v>
      </c>
      <c r="K7" s="86">
        <v>3</v>
      </c>
      <c r="L7" s="86">
        <v>7</v>
      </c>
      <c r="M7" s="86">
        <v>0</v>
      </c>
      <c r="N7" s="89">
        <v>189</v>
      </c>
    </row>
    <row r="8" spans="1:15" x14ac:dyDescent="0.35">
      <c r="A8" s="194"/>
      <c r="B8" s="7" t="s">
        <v>426</v>
      </c>
      <c r="C8" s="86">
        <v>7</v>
      </c>
      <c r="D8" s="86">
        <v>5</v>
      </c>
      <c r="E8" s="86">
        <v>6</v>
      </c>
      <c r="F8" s="86">
        <v>9</v>
      </c>
      <c r="G8" s="86">
        <v>8</v>
      </c>
      <c r="H8" s="86">
        <v>9</v>
      </c>
      <c r="I8" s="86">
        <v>4</v>
      </c>
      <c r="J8" s="86">
        <v>4</v>
      </c>
      <c r="K8" s="86">
        <v>4</v>
      </c>
      <c r="L8" s="86">
        <v>4</v>
      </c>
      <c r="M8" s="86">
        <v>0</v>
      </c>
      <c r="N8" s="89">
        <v>60</v>
      </c>
    </row>
    <row r="9" spans="1:15" x14ac:dyDescent="0.35">
      <c r="A9" s="194"/>
      <c r="B9" s="7" t="s">
        <v>427</v>
      </c>
      <c r="C9" s="86">
        <v>6</v>
      </c>
      <c r="D9" s="86">
        <v>0</v>
      </c>
      <c r="E9" s="86">
        <v>4</v>
      </c>
      <c r="F9" s="86">
        <v>8</v>
      </c>
      <c r="G9" s="86">
        <v>8</v>
      </c>
      <c r="H9" s="86">
        <v>5</v>
      </c>
      <c r="I9" s="86">
        <v>15</v>
      </c>
      <c r="J9" s="86">
        <v>28</v>
      </c>
      <c r="K9" s="86">
        <v>21</v>
      </c>
      <c r="L9" s="86">
        <v>7</v>
      </c>
      <c r="M9" s="86">
        <v>0</v>
      </c>
      <c r="N9" s="89">
        <v>102</v>
      </c>
    </row>
    <row r="10" spans="1:15" x14ac:dyDescent="0.35">
      <c r="A10" s="194"/>
      <c r="B10" s="7" t="s">
        <v>345</v>
      </c>
      <c r="C10" s="86">
        <v>11</v>
      </c>
      <c r="D10" s="86">
        <v>1</v>
      </c>
      <c r="E10" s="86">
        <v>5</v>
      </c>
      <c r="F10" s="86">
        <v>6</v>
      </c>
      <c r="G10" s="86">
        <v>3</v>
      </c>
      <c r="H10" s="86">
        <v>3</v>
      </c>
      <c r="I10" s="86">
        <v>5</v>
      </c>
      <c r="J10" s="86">
        <v>3</v>
      </c>
      <c r="K10" s="86">
        <v>5</v>
      </c>
      <c r="L10" s="86">
        <v>1</v>
      </c>
      <c r="M10" s="86">
        <v>0</v>
      </c>
      <c r="N10" s="89">
        <v>43</v>
      </c>
    </row>
    <row r="11" spans="1:15" x14ac:dyDescent="0.35">
      <c r="A11" s="194"/>
      <c r="B11" s="7" t="s">
        <v>428</v>
      </c>
      <c r="C11" s="86">
        <v>12</v>
      </c>
      <c r="D11" s="86">
        <v>2</v>
      </c>
      <c r="E11" s="86">
        <v>19</v>
      </c>
      <c r="F11" s="86">
        <v>25</v>
      </c>
      <c r="G11" s="86">
        <v>16</v>
      </c>
      <c r="H11" s="86">
        <v>9</v>
      </c>
      <c r="I11" s="86">
        <v>8</v>
      </c>
      <c r="J11" s="86">
        <v>10</v>
      </c>
      <c r="K11" s="86">
        <v>5</v>
      </c>
      <c r="L11" s="86">
        <v>5</v>
      </c>
      <c r="M11" s="86">
        <v>0</v>
      </c>
      <c r="N11" s="89">
        <v>111</v>
      </c>
    </row>
    <row r="12" spans="1:15" x14ac:dyDescent="0.35">
      <c r="A12" s="194"/>
      <c r="B12" s="7" t="s">
        <v>429</v>
      </c>
      <c r="C12" s="86">
        <v>37</v>
      </c>
      <c r="D12" s="86">
        <v>13</v>
      </c>
      <c r="E12" s="86">
        <v>51</v>
      </c>
      <c r="F12" s="86">
        <v>95</v>
      </c>
      <c r="G12" s="86">
        <v>51</v>
      </c>
      <c r="H12" s="86">
        <v>27</v>
      </c>
      <c r="I12" s="86">
        <v>37</v>
      </c>
      <c r="J12" s="86">
        <v>30</v>
      </c>
      <c r="K12" s="86">
        <v>37</v>
      </c>
      <c r="L12" s="86">
        <v>26</v>
      </c>
      <c r="M12" s="86">
        <v>4</v>
      </c>
      <c r="N12" s="89">
        <v>408</v>
      </c>
    </row>
    <row r="13" spans="1:15" x14ac:dyDescent="0.35">
      <c r="A13" s="194"/>
      <c r="B13" s="7" t="s">
        <v>9</v>
      </c>
      <c r="C13" s="86">
        <v>43</v>
      </c>
      <c r="D13" s="86">
        <v>30</v>
      </c>
      <c r="E13" s="86">
        <v>81</v>
      </c>
      <c r="F13" s="86">
        <v>120</v>
      </c>
      <c r="G13" s="86">
        <v>63</v>
      </c>
      <c r="H13" s="86">
        <v>41</v>
      </c>
      <c r="I13" s="86">
        <v>55</v>
      </c>
      <c r="J13" s="86">
        <v>51</v>
      </c>
      <c r="K13" s="86">
        <v>18</v>
      </c>
      <c r="L13" s="86">
        <v>25</v>
      </c>
      <c r="M13" s="86">
        <v>3</v>
      </c>
      <c r="N13" s="89">
        <v>530</v>
      </c>
    </row>
    <row r="14" spans="1:15" x14ac:dyDescent="0.35">
      <c r="A14" s="194"/>
      <c r="B14" s="7" t="s">
        <v>10</v>
      </c>
      <c r="C14" s="86">
        <v>429</v>
      </c>
      <c r="D14" s="86">
        <v>28</v>
      </c>
      <c r="E14" s="86">
        <v>495</v>
      </c>
      <c r="F14" s="86">
        <v>577</v>
      </c>
      <c r="G14" s="86">
        <v>396</v>
      </c>
      <c r="H14" s="86">
        <v>218</v>
      </c>
      <c r="I14" s="86">
        <v>149</v>
      </c>
      <c r="J14" s="86">
        <v>75</v>
      </c>
      <c r="K14" s="86">
        <v>37</v>
      </c>
      <c r="L14" s="86">
        <v>14</v>
      </c>
      <c r="M14" s="86">
        <v>6</v>
      </c>
      <c r="N14" s="89">
        <v>2424</v>
      </c>
    </row>
    <row r="15" spans="1:15" x14ac:dyDescent="0.35">
      <c r="A15" s="194"/>
      <c r="B15" s="2" t="s">
        <v>349</v>
      </c>
      <c r="C15" s="95">
        <v>79</v>
      </c>
      <c r="D15" s="95">
        <v>33</v>
      </c>
      <c r="E15" s="95">
        <v>125</v>
      </c>
      <c r="F15" s="95">
        <v>236</v>
      </c>
      <c r="G15" s="95">
        <v>85</v>
      </c>
      <c r="H15" s="95">
        <v>80</v>
      </c>
      <c r="I15" s="95">
        <v>37</v>
      </c>
      <c r="J15" s="95">
        <v>44</v>
      </c>
      <c r="K15" s="95">
        <v>26</v>
      </c>
      <c r="L15" s="95">
        <v>4</v>
      </c>
      <c r="M15" s="95">
        <v>3</v>
      </c>
      <c r="N15" s="117">
        <v>752</v>
      </c>
    </row>
    <row r="16" spans="1:15" x14ac:dyDescent="0.35">
      <c r="A16" s="194"/>
      <c r="B16" s="2" t="s">
        <v>350</v>
      </c>
      <c r="C16" s="86">
        <v>7</v>
      </c>
      <c r="D16" s="86">
        <v>5</v>
      </c>
      <c r="E16" s="86">
        <v>24</v>
      </c>
      <c r="F16" s="86">
        <v>60</v>
      </c>
      <c r="G16" s="86">
        <v>22</v>
      </c>
      <c r="H16" s="86">
        <v>14</v>
      </c>
      <c r="I16" s="86">
        <v>15</v>
      </c>
      <c r="J16" s="86">
        <v>12</v>
      </c>
      <c r="K16" s="86">
        <v>13</v>
      </c>
      <c r="L16" s="86">
        <v>9</v>
      </c>
      <c r="M16" s="86">
        <v>6</v>
      </c>
      <c r="N16" s="117">
        <v>187</v>
      </c>
    </row>
    <row r="17" spans="1:14" x14ac:dyDescent="0.35">
      <c r="A17" s="2"/>
      <c r="B17" s="2" t="s">
        <v>351</v>
      </c>
      <c r="C17" s="86">
        <v>53</v>
      </c>
      <c r="D17" s="86">
        <v>25</v>
      </c>
      <c r="E17" s="86">
        <v>90</v>
      </c>
      <c r="F17" s="86">
        <v>168</v>
      </c>
      <c r="G17" s="86">
        <v>120</v>
      </c>
      <c r="H17" s="86">
        <v>111</v>
      </c>
      <c r="I17" s="86">
        <v>126</v>
      </c>
      <c r="J17" s="86">
        <v>74</v>
      </c>
      <c r="K17" s="86">
        <v>54</v>
      </c>
      <c r="L17" s="86">
        <v>32</v>
      </c>
      <c r="M17" s="86">
        <v>26</v>
      </c>
      <c r="N17" s="117">
        <v>879</v>
      </c>
    </row>
    <row r="18" spans="1:14" x14ac:dyDescent="0.35">
      <c r="B18" s="2" t="s">
        <v>352</v>
      </c>
      <c r="C18" s="86">
        <v>20</v>
      </c>
      <c r="D18" s="86">
        <v>15</v>
      </c>
      <c r="E18" s="86">
        <v>37</v>
      </c>
      <c r="F18" s="86">
        <v>35</v>
      </c>
      <c r="G18" s="86">
        <v>18</v>
      </c>
      <c r="H18" s="86">
        <v>5</v>
      </c>
      <c r="I18" s="86">
        <v>22</v>
      </c>
      <c r="J18" s="86">
        <v>10</v>
      </c>
      <c r="K18" s="86">
        <v>4</v>
      </c>
      <c r="L18" s="86">
        <v>6</v>
      </c>
      <c r="M18" s="86">
        <v>0</v>
      </c>
      <c r="N18" s="117">
        <v>172</v>
      </c>
    </row>
    <row r="19" spans="1:14" x14ac:dyDescent="0.35">
      <c r="B19" s="2" t="s">
        <v>353</v>
      </c>
      <c r="C19" s="8">
        <v>3</v>
      </c>
      <c r="D19" s="8">
        <v>3</v>
      </c>
      <c r="E19" s="8">
        <v>3</v>
      </c>
      <c r="F19" s="8">
        <v>7</v>
      </c>
      <c r="G19" s="8">
        <v>3</v>
      </c>
      <c r="H19" s="8">
        <v>2</v>
      </c>
      <c r="I19" s="8">
        <v>5</v>
      </c>
      <c r="J19" s="8">
        <v>1</v>
      </c>
      <c r="K19" s="8">
        <v>3</v>
      </c>
      <c r="L19" s="8">
        <v>0</v>
      </c>
      <c r="M19" s="8">
        <v>0</v>
      </c>
      <c r="N19" s="117">
        <v>30</v>
      </c>
    </row>
    <row r="20" spans="1:14" x14ac:dyDescent="0.35">
      <c r="B20" s="2" t="s">
        <v>354</v>
      </c>
      <c r="C20" s="8">
        <v>27</v>
      </c>
      <c r="D20" s="8">
        <v>8</v>
      </c>
      <c r="E20" s="8">
        <v>26</v>
      </c>
      <c r="F20" s="8">
        <v>43</v>
      </c>
      <c r="G20" s="8">
        <v>29</v>
      </c>
      <c r="H20" s="8">
        <v>20</v>
      </c>
      <c r="I20" s="8">
        <v>18</v>
      </c>
      <c r="J20" s="8">
        <v>14</v>
      </c>
      <c r="K20" s="8">
        <v>5</v>
      </c>
      <c r="L20" s="8">
        <v>5</v>
      </c>
      <c r="M20" s="8">
        <v>5</v>
      </c>
      <c r="N20" s="117">
        <v>200</v>
      </c>
    </row>
    <row r="21" spans="1:14" x14ac:dyDescent="0.35">
      <c r="B21" s="2" t="s">
        <v>11</v>
      </c>
      <c r="C21" s="8">
        <v>21</v>
      </c>
      <c r="D21" s="8">
        <v>6</v>
      </c>
      <c r="E21" s="8">
        <v>19</v>
      </c>
      <c r="F21" s="8">
        <v>26</v>
      </c>
      <c r="G21" s="8">
        <v>16</v>
      </c>
      <c r="H21" s="8">
        <v>18</v>
      </c>
      <c r="I21" s="8">
        <v>20</v>
      </c>
      <c r="J21" s="8">
        <v>15</v>
      </c>
      <c r="K21" s="8">
        <v>4</v>
      </c>
      <c r="L21" s="8">
        <v>3</v>
      </c>
      <c r="M21" s="8">
        <v>6</v>
      </c>
      <c r="N21" s="117">
        <v>154</v>
      </c>
    </row>
    <row r="22" spans="1:14" x14ac:dyDescent="0.35">
      <c r="B22" s="2" t="s">
        <v>355</v>
      </c>
      <c r="C22" s="8">
        <v>18</v>
      </c>
      <c r="D22" s="8">
        <v>15</v>
      </c>
      <c r="E22" s="8">
        <v>16</v>
      </c>
      <c r="F22" s="8">
        <v>34</v>
      </c>
      <c r="G22" s="8">
        <v>19</v>
      </c>
      <c r="H22" s="8">
        <v>8</v>
      </c>
      <c r="I22" s="8">
        <v>7</v>
      </c>
      <c r="J22" s="8">
        <v>4</v>
      </c>
      <c r="K22" s="8">
        <v>5</v>
      </c>
      <c r="L22" s="8">
        <v>2</v>
      </c>
      <c r="M22" s="8">
        <v>0</v>
      </c>
      <c r="N22" s="117">
        <v>128</v>
      </c>
    </row>
    <row r="23" spans="1:14" x14ac:dyDescent="0.35">
      <c r="B23" s="2" t="s">
        <v>12</v>
      </c>
      <c r="C23" s="8">
        <v>8</v>
      </c>
      <c r="D23" s="8">
        <v>9</v>
      </c>
      <c r="E23" s="8">
        <v>20</v>
      </c>
      <c r="F23" s="8">
        <v>21</v>
      </c>
      <c r="G23" s="8">
        <v>13</v>
      </c>
      <c r="H23" s="8">
        <v>5</v>
      </c>
      <c r="I23" s="8">
        <v>14</v>
      </c>
      <c r="J23" s="8">
        <v>9</v>
      </c>
      <c r="K23" s="8">
        <v>3</v>
      </c>
      <c r="L23" s="8">
        <v>4</v>
      </c>
      <c r="M23" s="8">
        <v>1</v>
      </c>
      <c r="N23" s="117">
        <v>107</v>
      </c>
    </row>
    <row r="24" spans="1:14" x14ac:dyDescent="0.35">
      <c r="B24" s="2" t="s">
        <v>430</v>
      </c>
      <c r="C24" s="8">
        <v>7</v>
      </c>
      <c r="D24" s="8">
        <v>2</v>
      </c>
      <c r="E24" s="8">
        <v>9</v>
      </c>
      <c r="F24" s="8">
        <v>9</v>
      </c>
      <c r="G24" s="8">
        <v>6</v>
      </c>
      <c r="H24" s="8">
        <v>3</v>
      </c>
      <c r="I24" s="8">
        <v>8</v>
      </c>
      <c r="J24" s="8">
        <v>19</v>
      </c>
      <c r="K24" s="8">
        <v>1</v>
      </c>
      <c r="L24" s="8">
        <v>0</v>
      </c>
      <c r="M24" s="8">
        <v>0</v>
      </c>
      <c r="N24" s="117">
        <v>64</v>
      </c>
    </row>
    <row r="25" spans="1:14" x14ac:dyDescent="0.35">
      <c r="B25" s="2" t="s">
        <v>358</v>
      </c>
      <c r="C25" s="8">
        <v>15</v>
      </c>
      <c r="D25" s="8">
        <v>7</v>
      </c>
      <c r="E25" s="8">
        <v>24</v>
      </c>
      <c r="F25" s="8">
        <v>33</v>
      </c>
      <c r="G25" s="8">
        <v>13</v>
      </c>
      <c r="H25" s="8">
        <v>8</v>
      </c>
      <c r="I25" s="8">
        <v>14</v>
      </c>
      <c r="J25" s="8">
        <v>4</v>
      </c>
      <c r="K25" s="8">
        <v>2</v>
      </c>
      <c r="L25" s="8">
        <v>2</v>
      </c>
      <c r="M25" s="8">
        <v>0</v>
      </c>
      <c r="N25" s="117">
        <v>122</v>
      </c>
    </row>
    <row r="26" spans="1:14" x14ac:dyDescent="0.35">
      <c r="B26" s="2" t="s">
        <v>13</v>
      </c>
      <c r="C26" s="8">
        <v>16</v>
      </c>
      <c r="D26" s="8">
        <v>11</v>
      </c>
      <c r="E26" s="8">
        <v>60</v>
      </c>
      <c r="F26" s="8">
        <v>38</v>
      </c>
      <c r="G26" s="8">
        <v>26</v>
      </c>
      <c r="H26" s="8">
        <v>24</v>
      </c>
      <c r="I26" s="8">
        <v>28</v>
      </c>
      <c r="J26" s="8">
        <v>25</v>
      </c>
      <c r="K26" s="8">
        <v>26</v>
      </c>
      <c r="L26" s="8">
        <v>13</v>
      </c>
      <c r="M26" s="8">
        <v>0</v>
      </c>
      <c r="N26" s="117">
        <v>267</v>
      </c>
    </row>
    <row r="27" spans="1:14" x14ac:dyDescent="0.35">
      <c r="B27" s="2" t="s">
        <v>431</v>
      </c>
      <c r="C27" s="8">
        <v>11</v>
      </c>
      <c r="D27" s="8">
        <v>3</v>
      </c>
      <c r="E27" s="8">
        <v>9</v>
      </c>
      <c r="F27" s="8">
        <v>15</v>
      </c>
      <c r="G27" s="8">
        <v>11</v>
      </c>
      <c r="H27" s="8">
        <v>8</v>
      </c>
      <c r="I27" s="8">
        <v>7</v>
      </c>
      <c r="J27" s="8">
        <v>5</v>
      </c>
      <c r="K27" s="8">
        <v>11</v>
      </c>
      <c r="L27" s="8">
        <v>2</v>
      </c>
      <c r="M27" s="8">
        <v>0</v>
      </c>
      <c r="N27" s="117">
        <v>82</v>
      </c>
    </row>
    <row r="28" spans="1:14" x14ac:dyDescent="0.35">
      <c r="B28" s="2" t="s">
        <v>361</v>
      </c>
      <c r="C28" s="8">
        <v>6</v>
      </c>
      <c r="D28" s="8">
        <v>2</v>
      </c>
      <c r="E28" s="8">
        <v>10</v>
      </c>
      <c r="F28" s="8">
        <v>13</v>
      </c>
      <c r="G28" s="8">
        <v>1</v>
      </c>
      <c r="H28" s="8">
        <v>5</v>
      </c>
      <c r="I28" s="8">
        <v>1</v>
      </c>
      <c r="J28" s="8">
        <v>2</v>
      </c>
      <c r="K28" s="8">
        <v>0</v>
      </c>
      <c r="L28" s="8">
        <v>0</v>
      </c>
      <c r="M28" s="8">
        <v>0</v>
      </c>
      <c r="N28" s="117">
        <v>40</v>
      </c>
    </row>
    <row r="29" spans="1:14" x14ac:dyDescent="0.35">
      <c r="B29" s="2" t="s">
        <v>362</v>
      </c>
      <c r="C29" s="8">
        <v>13</v>
      </c>
      <c r="D29" s="8">
        <v>5</v>
      </c>
      <c r="E29" s="8">
        <v>23</v>
      </c>
      <c r="F29" s="8">
        <v>46</v>
      </c>
      <c r="G29" s="8">
        <v>20</v>
      </c>
      <c r="H29" s="8">
        <v>18</v>
      </c>
      <c r="I29" s="8">
        <v>36</v>
      </c>
      <c r="J29" s="8">
        <v>51</v>
      </c>
      <c r="K29" s="8">
        <v>29</v>
      </c>
      <c r="L29" s="8">
        <v>15</v>
      </c>
      <c r="M29" s="8">
        <v>3</v>
      </c>
      <c r="N29" s="117">
        <v>259</v>
      </c>
    </row>
    <row r="30" spans="1:14" x14ac:dyDescent="0.35">
      <c r="B30" s="2" t="s">
        <v>363</v>
      </c>
      <c r="C30" s="8">
        <v>14</v>
      </c>
      <c r="D30" s="8">
        <v>5</v>
      </c>
      <c r="E30" s="8">
        <v>16</v>
      </c>
      <c r="F30" s="8">
        <v>39</v>
      </c>
      <c r="G30" s="8">
        <v>27</v>
      </c>
      <c r="H30" s="8">
        <v>15</v>
      </c>
      <c r="I30" s="8">
        <v>25</v>
      </c>
      <c r="J30" s="8">
        <v>22</v>
      </c>
      <c r="K30" s="8">
        <v>10</v>
      </c>
      <c r="L30" s="8">
        <v>5</v>
      </c>
      <c r="M30" s="8">
        <v>5</v>
      </c>
      <c r="N30" s="117">
        <v>183</v>
      </c>
    </row>
    <row r="31" spans="1:14" x14ac:dyDescent="0.35">
      <c r="B31" s="76" t="s">
        <v>14</v>
      </c>
      <c r="C31" s="88">
        <v>903</v>
      </c>
      <c r="D31" s="88">
        <v>260</v>
      </c>
      <c r="E31" s="88">
        <v>1247</v>
      </c>
      <c r="F31" s="88">
        <v>1796</v>
      </c>
      <c r="G31" s="88">
        <v>1040</v>
      </c>
      <c r="H31" s="88">
        <v>707</v>
      </c>
      <c r="I31" s="88">
        <v>713</v>
      </c>
      <c r="J31" s="88">
        <v>559</v>
      </c>
      <c r="K31" s="88">
        <v>355</v>
      </c>
      <c r="L31" s="88">
        <v>199</v>
      </c>
      <c r="M31" s="88">
        <v>71</v>
      </c>
      <c r="N31" s="88">
        <v>7850</v>
      </c>
    </row>
  </sheetData>
  <hyperlinks>
    <hyperlink ref="O1" location="'Retr par prov et grade EPST'!A1" display="Variable suivante" xr:uid="{BA8D31D3-BAF7-4001-B4EA-DC7F5C3E8239}"/>
    <hyperlink ref="O2" location="'Retr par âge et sexe EPST'!A1" display="Variable précédente" xr:uid="{97CE8190-56B4-4437-BC02-44AEE67242AA}"/>
  </hyperlinks>
  <pageMargins left="0.7" right="0.7" top="0.75" bottom="0.75" header="0.3" footer="0.3"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C9110E-CA08-4303-90AF-028D0806169D}">
  <sheetPr>
    <tabColor theme="0"/>
  </sheetPr>
  <dimension ref="A1:O31"/>
  <sheetViews>
    <sheetView workbookViewId="0">
      <selection activeCell="O1" sqref="O1"/>
    </sheetView>
  </sheetViews>
  <sheetFormatPr baseColWidth="10" defaultColWidth="10.6640625" defaultRowHeight="15.5" x14ac:dyDescent="0.35"/>
  <cols>
    <col min="1" max="1" width="10.6640625" style="201"/>
    <col min="2" max="2" width="14.6640625" style="201" customWidth="1"/>
    <col min="3" max="16384" width="10.6640625" style="201"/>
  </cols>
  <sheetData>
    <row r="1" spans="1:15" x14ac:dyDescent="0.35">
      <c r="A1" s="194"/>
      <c r="B1" s="194"/>
      <c r="C1" s="194"/>
      <c r="D1" s="194"/>
      <c r="E1" s="194"/>
      <c r="F1" s="194"/>
      <c r="G1" s="194"/>
      <c r="H1" s="194"/>
      <c r="J1" s="194"/>
      <c r="K1" s="194"/>
      <c r="L1" s="194"/>
      <c r="M1" s="194"/>
      <c r="N1" s="194"/>
      <c r="O1" s="203" t="s">
        <v>253</v>
      </c>
    </row>
    <row r="2" spans="1:15" ht="18" x14ac:dyDescent="0.4">
      <c r="A2" s="194"/>
      <c r="B2" s="209" t="s">
        <v>432</v>
      </c>
      <c r="C2" s="194"/>
      <c r="D2" s="194"/>
      <c r="E2" s="194"/>
      <c r="F2" s="194"/>
      <c r="G2" s="194"/>
      <c r="H2" s="194"/>
      <c r="J2" s="194"/>
      <c r="K2" s="194"/>
      <c r="L2" s="194"/>
      <c r="M2" s="194"/>
      <c r="N2" s="194"/>
      <c r="O2" s="205" t="s">
        <v>254</v>
      </c>
    </row>
    <row r="3" spans="1:15" x14ac:dyDescent="0.35">
      <c r="A3" s="194"/>
      <c r="B3" s="194"/>
      <c r="C3" s="194"/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</row>
    <row r="4" spans="1:15" x14ac:dyDescent="0.35">
      <c r="A4" s="194"/>
      <c r="B4" s="76" t="s">
        <v>423</v>
      </c>
      <c r="C4" s="30" t="s">
        <v>59</v>
      </c>
      <c r="D4" s="30" t="s">
        <v>60</v>
      </c>
      <c r="E4" s="30" t="s">
        <v>61</v>
      </c>
      <c r="F4" s="30" t="s">
        <v>62</v>
      </c>
      <c r="G4" s="30" t="s">
        <v>63</v>
      </c>
      <c r="H4" s="30" t="s">
        <v>64</v>
      </c>
      <c r="I4" s="30" t="s">
        <v>65</v>
      </c>
      <c r="J4" s="30" t="s">
        <v>66</v>
      </c>
      <c r="K4" s="30" t="s">
        <v>67</v>
      </c>
      <c r="L4" s="30" t="s">
        <v>68</v>
      </c>
      <c r="M4" s="30" t="s">
        <v>69</v>
      </c>
      <c r="N4" s="30" t="s">
        <v>14</v>
      </c>
    </row>
    <row r="5" spans="1:15" x14ac:dyDescent="0.35">
      <c r="A5" s="194"/>
      <c r="B5" s="31" t="s">
        <v>424</v>
      </c>
      <c r="C5" s="8" t="s">
        <v>5</v>
      </c>
      <c r="D5" s="8" t="s">
        <v>5</v>
      </c>
      <c r="E5" s="8" t="s">
        <v>5</v>
      </c>
      <c r="F5" s="8" t="s">
        <v>5</v>
      </c>
      <c r="G5" s="8" t="s">
        <v>5</v>
      </c>
      <c r="H5" s="8" t="s">
        <v>5</v>
      </c>
      <c r="I5" s="8">
        <v>3</v>
      </c>
      <c r="J5" s="8">
        <v>2</v>
      </c>
      <c r="K5" s="8" t="s">
        <v>5</v>
      </c>
      <c r="L5" s="8" t="s">
        <v>5</v>
      </c>
      <c r="M5" s="8" t="s">
        <v>5</v>
      </c>
      <c r="N5" s="116">
        <v>5</v>
      </c>
    </row>
    <row r="6" spans="1:15" x14ac:dyDescent="0.35">
      <c r="A6" s="194"/>
      <c r="B6" s="7" t="s">
        <v>8</v>
      </c>
      <c r="C6" s="8" t="s">
        <v>5</v>
      </c>
      <c r="D6" s="8" t="s">
        <v>5</v>
      </c>
      <c r="E6" s="8" t="s">
        <v>5</v>
      </c>
      <c r="F6" s="8">
        <v>2</v>
      </c>
      <c r="G6" s="8" t="s">
        <v>5</v>
      </c>
      <c r="H6" s="8">
        <v>2</v>
      </c>
      <c r="I6" s="8">
        <v>32</v>
      </c>
      <c r="J6" s="8">
        <v>25</v>
      </c>
      <c r="K6" s="8" t="s">
        <v>5</v>
      </c>
      <c r="L6" s="8" t="s">
        <v>5</v>
      </c>
      <c r="M6" s="8" t="s">
        <v>5</v>
      </c>
      <c r="N6" s="89">
        <v>61</v>
      </c>
    </row>
    <row r="7" spans="1:15" x14ac:dyDescent="0.35">
      <c r="A7" s="194"/>
      <c r="B7" s="7" t="s">
        <v>425</v>
      </c>
      <c r="C7" s="8" t="s">
        <v>5</v>
      </c>
      <c r="D7" s="8" t="s">
        <v>5</v>
      </c>
      <c r="E7" s="8" t="s">
        <v>5</v>
      </c>
      <c r="F7" s="8" t="s">
        <v>5</v>
      </c>
      <c r="G7" s="8" t="s">
        <v>5</v>
      </c>
      <c r="H7" s="8">
        <v>1</v>
      </c>
      <c r="I7" s="8">
        <v>4</v>
      </c>
      <c r="J7" s="8">
        <v>21</v>
      </c>
      <c r="K7" s="8" t="s">
        <v>5</v>
      </c>
      <c r="L7" s="8" t="s">
        <v>5</v>
      </c>
      <c r="M7" s="8" t="s">
        <v>5</v>
      </c>
      <c r="N7" s="89">
        <v>26</v>
      </c>
    </row>
    <row r="8" spans="1:15" x14ac:dyDescent="0.35">
      <c r="A8" s="194"/>
      <c r="B8" s="7" t="s">
        <v>426</v>
      </c>
      <c r="C8" s="8" t="s">
        <v>5</v>
      </c>
      <c r="D8" s="8" t="s">
        <v>5</v>
      </c>
      <c r="E8" s="8" t="s">
        <v>5</v>
      </c>
      <c r="F8" s="8" t="s">
        <v>5</v>
      </c>
      <c r="G8" s="8" t="s">
        <v>5</v>
      </c>
      <c r="H8" s="8" t="s">
        <v>5</v>
      </c>
      <c r="I8" s="8">
        <v>4</v>
      </c>
      <c r="J8" s="8">
        <v>32</v>
      </c>
      <c r="K8" s="8" t="s">
        <v>5</v>
      </c>
      <c r="L8" s="8" t="s">
        <v>5</v>
      </c>
      <c r="M8" s="8" t="s">
        <v>5</v>
      </c>
      <c r="N8" s="89">
        <v>36</v>
      </c>
    </row>
    <row r="9" spans="1:15" x14ac:dyDescent="0.35">
      <c r="A9" s="194"/>
      <c r="B9" s="7" t="s">
        <v>427</v>
      </c>
      <c r="C9" s="8" t="s">
        <v>5</v>
      </c>
      <c r="D9" s="8" t="s">
        <v>5</v>
      </c>
      <c r="E9" s="8" t="s">
        <v>5</v>
      </c>
      <c r="F9" s="8" t="s">
        <v>5</v>
      </c>
      <c r="G9" s="8" t="s">
        <v>5</v>
      </c>
      <c r="H9" s="8" t="s">
        <v>5</v>
      </c>
      <c r="I9" s="8">
        <v>9</v>
      </c>
      <c r="J9" s="8">
        <v>24</v>
      </c>
      <c r="K9" s="8" t="s">
        <v>5</v>
      </c>
      <c r="L9" s="8" t="s">
        <v>5</v>
      </c>
      <c r="M9" s="8" t="s">
        <v>5</v>
      </c>
      <c r="N9" s="89">
        <v>33</v>
      </c>
    </row>
    <row r="10" spans="1:15" x14ac:dyDescent="0.35">
      <c r="A10" s="194"/>
      <c r="B10" s="7" t="s">
        <v>345</v>
      </c>
      <c r="C10" s="8" t="s">
        <v>5</v>
      </c>
      <c r="D10" s="8" t="s">
        <v>5</v>
      </c>
      <c r="E10" s="8" t="s">
        <v>5</v>
      </c>
      <c r="F10" s="8">
        <v>7</v>
      </c>
      <c r="G10" s="8">
        <v>3</v>
      </c>
      <c r="H10" s="8" t="s">
        <v>5</v>
      </c>
      <c r="I10" s="8">
        <v>14</v>
      </c>
      <c r="J10" s="8">
        <v>30</v>
      </c>
      <c r="K10" s="8" t="s">
        <v>5</v>
      </c>
      <c r="L10" s="8" t="s">
        <v>5</v>
      </c>
      <c r="M10" s="8" t="s">
        <v>5</v>
      </c>
      <c r="N10" s="89">
        <v>54</v>
      </c>
    </row>
    <row r="11" spans="1:15" x14ac:dyDescent="0.35">
      <c r="A11" s="194"/>
      <c r="B11" s="7" t="s">
        <v>428</v>
      </c>
      <c r="C11" s="8" t="s">
        <v>5</v>
      </c>
      <c r="D11" s="8" t="s">
        <v>5</v>
      </c>
      <c r="E11" s="8" t="s">
        <v>5</v>
      </c>
      <c r="F11" s="8">
        <v>12</v>
      </c>
      <c r="G11" s="8">
        <v>2</v>
      </c>
      <c r="H11" s="8" t="s">
        <v>5</v>
      </c>
      <c r="I11" s="8">
        <v>13</v>
      </c>
      <c r="J11" s="8">
        <v>24</v>
      </c>
      <c r="K11" s="8" t="s">
        <v>5</v>
      </c>
      <c r="L11" s="8" t="s">
        <v>5</v>
      </c>
      <c r="M11" s="8" t="s">
        <v>5</v>
      </c>
      <c r="N11" s="89">
        <v>51</v>
      </c>
    </row>
    <row r="12" spans="1:15" x14ac:dyDescent="0.35">
      <c r="A12" s="194"/>
      <c r="B12" s="7" t="s">
        <v>429</v>
      </c>
      <c r="C12" s="8" t="s">
        <v>5</v>
      </c>
      <c r="D12" s="8" t="s">
        <v>5</v>
      </c>
      <c r="E12" s="8" t="s">
        <v>5</v>
      </c>
      <c r="F12" s="8">
        <v>23</v>
      </c>
      <c r="G12" s="8">
        <v>13</v>
      </c>
      <c r="H12" s="8" t="s">
        <v>5</v>
      </c>
      <c r="I12" s="8">
        <v>57</v>
      </c>
      <c r="J12" s="8">
        <v>214</v>
      </c>
      <c r="K12" s="8" t="s">
        <v>5</v>
      </c>
      <c r="L12" s="8" t="s">
        <v>5</v>
      </c>
      <c r="M12" s="8" t="s">
        <v>5</v>
      </c>
      <c r="N12" s="89">
        <v>307</v>
      </c>
    </row>
    <row r="13" spans="1:15" x14ac:dyDescent="0.35">
      <c r="A13" s="194"/>
      <c r="B13" s="7" t="s">
        <v>9</v>
      </c>
      <c r="C13" s="8" t="s">
        <v>5</v>
      </c>
      <c r="D13" s="8" t="s">
        <v>5</v>
      </c>
      <c r="E13" s="8" t="s">
        <v>5</v>
      </c>
      <c r="F13" s="8">
        <v>3</v>
      </c>
      <c r="G13" s="8">
        <v>2</v>
      </c>
      <c r="H13" s="8" t="s">
        <v>5</v>
      </c>
      <c r="I13" s="8">
        <v>18</v>
      </c>
      <c r="J13" s="8">
        <v>20</v>
      </c>
      <c r="K13" s="8" t="s">
        <v>5</v>
      </c>
      <c r="L13" s="8" t="s">
        <v>5</v>
      </c>
      <c r="M13" s="8" t="s">
        <v>5</v>
      </c>
      <c r="N13" s="89">
        <v>43</v>
      </c>
    </row>
    <row r="14" spans="1:15" x14ac:dyDescent="0.35">
      <c r="A14" s="194"/>
      <c r="B14" s="7" t="s">
        <v>10</v>
      </c>
      <c r="C14" s="8" t="s">
        <v>5</v>
      </c>
      <c r="D14" s="8" t="s">
        <v>5</v>
      </c>
      <c r="E14" s="8" t="s">
        <v>5</v>
      </c>
      <c r="F14" s="8">
        <v>16</v>
      </c>
      <c r="G14" s="8">
        <v>34</v>
      </c>
      <c r="H14" s="8">
        <v>319</v>
      </c>
      <c r="I14" s="8">
        <v>198</v>
      </c>
      <c r="J14" s="8">
        <v>332</v>
      </c>
      <c r="K14" s="8" t="s">
        <v>5</v>
      </c>
      <c r="L14" s="8">
        <v>1</v>
      </c>
      <c r="M14" s="8" t="s">
        <v>5</v>
      </c>
      <c r="N14" s="89">
        <v>900</v>
      </c>
    </row>
    <row r="15" spans="1:15" x14ac:dyDescent="0.35">
      <c r="A15" s="194"/>
      <c r="B15" s="7" t="s">
        <v>349</v>
      </c>
      <c r="C15" s="8" t="s">
        <v>5</v>
      </c>
      <c r="D15" s="8" t="s">
        <v>5</v>
      </c>
      <c r="E15" s="8" t="s">
        <v>5</v>
      </c>
      <c r="F15" s="8">
        <v>6</v>
      </c>
      <c r="G15" s="8">
        <v>2</v>
      </c>
      <c r="H15" s="8">
        <v>5</v>
      </c>
      <c r="I15" s="8">
        <v>31</v>
      </c>
      <c r="J15" s="8">
        <v>148</v>
      </c>
      <c r="K15" s="8" t="s">
        <v>5</v>
      </c>
      <c r="L15" s="8" t="s">
        <v>5</v>
      </c>
      <c r="M15" s="8" t="s">
        <v>5</v>
      </c>
      <c r="N15" s="89">
        <v>192</v>
      </c>
    </row>
    <row r="16" spans="1:15" x14ac:dyDescent="0.35">
      <c r="A16" s="194"/>
      <c r="B16" s="7" t="s">
        <v>350</v>
      </c>
      <c r="C16" s="8" t="s">
        <v>5</v>
      </c>
      <c r="D16" s="8" t="s">
        <v>5</v>
      </c>
      <c r="E16" s="8" t="s">
        <v>5</v>
      </c>
      <c r="F16" s="8" t="s">
        <v>5</v>
      </c>
      <c r="G16" s="8" t="s">
        <v>5</v>
      </c>
      <c r="H16" s="8" t="s">
        <v>5</v>
      </c>
      <c r="I16" s="8">
        <v>11</v>
      </c>
      <c r="J16" s="8">
        <v>17</v>
      </c>
      <c r="K16" s="8" t="s">
        <v>5</v>
      </c>
      <c r="L16" s="8" t="s">
        <v>5</v>
      </c>
      <c r="M16" s="8" t="s">
        <v>5</v>
      </c>
      <c r="N16" s="89">
        <v>28</v>
      </c>
    </row>
    <row r="17" spans="1:14" x14ac:dyDescent="0.35">
      <c r="A17" s="2"/>
      <c r="B17" s="7" t="s">
        <v>351</v>
      </c>
      <c r="C17" s="8" t="s">
        <v>5</v>
      </c>
      <c r="D17" s="8" t="s">
        <v>5</v>
      </c>
      <c r="E17" s="8" t="s">
        <v>5</v>
      </c>
      <c r="F17" s="8" t="s">
        <v>5</v>
      </c>
      <c r="G17" s="8" t="s">
        <v>5</v>
      </c>
      <c r="H17" s="8">
        <v>1</v>
      </c>
      <c r="I17" s="8">
        <v>51</v>
      </c>
      <c r="J17" s="8">
        <v>32</v>
      </c>
      <c r="K17" s="8" t="s">
        <v>5</v>
      </c>
      <c r="L17" s="8" t="s">
        <v>5</v>
      </c>
      <c r="M17" s="8" t="s">
        <v>5</v>
      </c>
      <c r="N17" s="89">
        <v>84</v>
      </c>
    </row>
    <row r="18" spans="1:14" x14ac:dyDescent="0.35">
      <c r="B18" s="7" t="s">
        <v>352</v>
      </c>
      <c r="C18" s="8" t="s">
        <v>5</v>
      </c>
      <c r="D18" s="8" t="s">
        <v>5</v>
      </c>
      <c r="E18" s="8" t="s">
        <v>5</v>
      </c>
      <c r="F18" s="8">
        <v>1</v>
      </c>
      <c r="G18" s="8">
        <v>1</v>
      </c>
      <c r="H18" s="8" t="s">
        <v>5</v>
      </c>
      <c r="I18" s="8">
        <v>13</v>
      </c>
      <c r="J18" s="8">
        <v>23</v>
      </c>
      <c r="K18" s="8" t="s">
        <v>5</v>
      </c>
      <c r="L18" s="8" t="s">
        <v>5</v>
      </c>
      <c r="M18" s="8" t="s">
        <v>5</v>
      </c>
      <c r="N18" s="89">
        <v>38</v>
      </c>
    </row>
    <row r="19" spans="1:14" x14ac:dyDescent="0.35">
      <c r="B19" s="7" t="s">
        <v>353</v>
      </c>
      <c r="C19" s="8" t="s">
        <v>5</v>
      </c>
      <c r="D19" s="8" t="s">
        <v>5</v>
      </c>
      <c r="E19" s="8" t="s">
        <v>5</v>
      </c>
      <c r="F19" s="8" t="s">
        <v>5</v>
      </c>
      <c r="G19" s="8" t="s">
        <v>5</v>
      </c>
      <c r="H19" s="8" t="s">
        <v>5</v>
      </c>
      <c r="I19" s="8">
        <v>4</v>
      </c>
      <c r="J19" s="8">
        <v>10</v>
      </c>
      <c r="K19" s="8" t="s">
        <v>5</v>
      </c>
      <c r="L19" s="8" t="s">
        <v>5</v>
      </c>
      <c r="M19" s="8" t="s">
        <v>5</v>
      </c>
      <c r="N19" s="89">
        <v>14</v>
      </c>
    </row>
    <row r="20" spans="1:14" x14ac:dyDescent="0.35">
      <c r="B20" s="7" t="s">
        <v>354</v>
      </c>
      <c r="C20" s="8" t="s">
        <v>5</v>
      </c>
      <c r="D20" s="8" t="s">
        <v>5</v>
      </c>
      <c r="E20" s="8" t="s">
        <v>5</v>
      </c>
      <c r="F20" s="8" t="s">
        <v>5</v>
      </c>
      <c r="G20" s="8" t="s">
        <v>5</v>
      </c>
      <c r="H20" s="8" t="s">
        <v>5</v>
      </c>
      <c r="I20" s="8">
        <v>1</v>
      </c>
      <c r="J20" s="8">
        <v>0</v>
      </c>
      <c r="K20" s="8" t="s">
        <v>5</v>
      </c>
      <c r="L20" s="8" t="s">
        <v>5</v>
      </c>
      <c r="M20" s="8" t="s">
        <v>5</v>
      </c>
      <c r="N20" s="89">
        <v>1</v>
      </c>
    </row>
    <row r="21" spans="1:14" x14ac:dyDescent="0.35">
      <c r="B21" s="7" t="s">
        <v>11</v>
      </c>
      <c r="C21" s="8">
        <v>1</v>
      </c>
      <c r="D21" s="8" t="s">
        <v>5</v>
      </c>
      <c r="E21" s="8" t="s">
        <v>5</v>
      </c>
      <c r="F21" s="8" t="s">
        <v>5</v>
      </c>
      <c r="G21" s="8" t="s">
        <v>5</v>
      </c>
      <c r="H21" s="8" t="s">
        <v>5</v>
      </c>
      <c r="I21" s="8">
        <v>1</v>
      </c>
      <c r="J21" s="8">
        <v>4</v>
      </c>
      <c r="K21" s="8" t="s">
        <v>5</v>
      </c>
      <c r="L21" s="8" t="s">
        <v>5</v>
      </c>
      <c r="M21" s="8" t="s">
        <v>5</v>
      </c>
      <c r="N21" s="89">
        <v>6</v>
      </c>
    </row>
    <row r="22" spans="1:14" x14ac:dyDescent="0.35">
      <c r="B22" s="7" t="s">
        <v>355</v>
      </c>
      <c r="C22" s="8" t="s">
        <v>5</v>
      </c>
      <c r="D22" s="8" t="s">
        <v>5</v>
      </c>
      <c r="E22" s="8" t="s">
        <v>5</v>
      </c>
      <c r="F22" s="8" t="s">
        <v>5</v>
      </c>
      <c r="G22" s="8" t="s">
        <v>5</v>
      </c>
      <c r="H22" s="8" t="s">
        <v>5</v>
      </c>
      <c r="I22" s="8">
        <v>2</v>
      </c>
      <c r="J22" s="8">
        <v>53</v>
      </c>
      <c r="K22" s="8" t="s">
        <v>5</v>
      </c>
      <c r="L22" s="8" t="s">
        <v>5</v>
      </c>
      <c r="M22" s="8" t="s">
        <v>5</v>
      </c>
      <c r="N22" s="89">
        <v>55</v>
      </c>
    </row>
    <row r="23" spans="1:14" x14ac:dyDescent="0.35">
      <c r="B23" s="7" t="s">
        <v>12</v>
      </c>
      <c r="C23" s="8" t="s">
        <v>5</v>
      </c>
      <c r="D23" s="8" t="s">
        <v>5</v>
      </c>
      <c r="E23" s="8" t="s">
        <v>5</v>
      </c>
      <c r="F23" s="8">
        <v>1</v>
      </c>
      <c r="G23" s="8">
        <v>6</v>
      </c>
      <c r="H23" s="8">
        <v>1</v>
      </c>
      <c r="I23" s="8">
        <v>22</v>
      </c>
      <c r="J23" s="8">
        <v>35</v>
      </c>
      <c r="K23" s="8" t="s">
        <v>5</v>
      </c>
      <c r="L23" s="8" t="s">
        <v>5</v>
      </c>
      <c r="M23" s="8" t="s">
        <v>5</v>
      </c>
      <c r="N23" s="89">
        <v>65</v>
      </c>
    </row>
    <row r="24" spans="1:14" x14ac:dyDescent="0.35">
      <c r="B24" s="7" t="s">
        <v>430</v>
      </c>
      <c r="C24" s="8" t="s">
        <v>5</v>
      </c>
      <c r="D24" s="8" t="s">
        <v>5</v>
      </c>
      <c r="E24" s="8" t="s">
        <v>5</v>
      </c>
      <c r="F24" s="8">
        <v>28</v>
      </c>
      <c r="G24" s="8">
        <v>1</v>
      </c>
      <c r="H24" s="8">
        <v>2</v>
      </c>
      <c r="I24" s="8">
        <v>14</v>
      </c>
      <c r="J24" s="8">
        <v>185</v>
      </c>
      <c r="K24" s="8" t="s">
        <v>5</v>
      </c>
      <c r="L24" s="8" t="s">
        <v>5</v>
      </c>
      <c r="M24" s="8" t="s">
        <v>5</v>
      </c>
      <c r="N24" s="89">
        <v>230</v>
      </c>
    </row>
    <row r="25" spans="1:14" x14ac:dyDescent="0.35">
      <c r="B25" s="7" t="s">
        <v>358</v>
      </c>
      <c r="C25" s="8" t="s">
        <v>5</v>
      </c>
      <c r="D25" s="8" t="s">
        <v>5</v>
      </c>
      <c r="E25" s="8" t="s">
        <v>5</v>
      </c>
      <c r="F25" s="8" t="s">
        <v>5</v>
      </c>
      <c r="G25" s="8" t="s">
        <v>5</v>
      </c>
      <c r="H25" s="8" t="s">
        <v>5</v>
      </c>
      <c r="I25" s="8">
        <v>17</v>
      </c>
      <c r="J25" s="8">
        <v>12</v>
      </c>
      <c r="K25" s="8" t="s">
        <v>5</v>
      </c>
      <c r="L25" s="8" t="s">
        <v>5</v>
      </c>
      <c r="M25" s="8" t="s">
        <v>5</v>
      </c>
      <c r="N25" s="89">
        <v>29</v>
      </c>
    </row>
    <row r="26" spans="1:14" x14ac:dyDescent="0.35">
      <c r="B26" s="7" t="s">
        <v>13</v>
      </c>
      <c r="C26" s="8" t="s">
        <v>5</v>
      </c>
      <c r="D26" s="8" t="s">
        <v>5</v>
      </c>
      <c r="E26" s="8">
        <v>1</v>
      </c>
      <c r="F26" s="8">
        <v>16</v>
      </c>
      <c r="G26" s="8">
        <v>3</v>
      </c>
      <c r="H26" s="8">
        <v>0</v>
      </c>
      <c r="I26" s="8">
        <v>32</v>
      </c>
      <c r="J26" s="8">
        <v>97</v>
      </c>
      <c r="K26" s="8" t="s">
        <v>5</v>
      </c>
      <c r="L26" s="8" t="s">
        <v>5</v>
      </c>
      <c r="M26" s="8" t="s">
        <v>5</v>
      </c>
      <c r="N26" s="89">
        <v>149</v>
      </c>
    </row>
    <row r="27" spans="1:14" x14ac:dyDescent="0.35">
      <c r="B27" s="7" t="s">
        <v>431</v>
      </c>
      <c r="C27" s="8" t="s">
        <v>5</v>
      </c>
      <c r="D27" s="8" t="s">
        <v>5</v>
      </c>
      <c r="E27" s="8" t="s">
        <v>5</v>
      </c>
      <c r="F27" s="8" t="s">
        <v>5</v>
      </c>
      <c r="G27" s="8" t="s">
        <v>5</v>
      </c>
      <c r="H27" s="8" t="s">
        <v>5</v>
      </c>
      <c r="I27" s="8" t="s">
        <v>5</v>
      </c>
      <c r="J27" s="8">
        <v>1</v>
      </c>
      <c r="K27" s="8" t="s">
        <v>5</v>
      </c>
      <c r="L27" s="8" t="s">
        <v>5</v>
      </c>
      <c r="M27" s="8" t="s">
        <v>5</v>
      </c>
      <c r="N27" s="89">
        <v>1</v>
      </c>
    </row>
    <row r="28" spans="1:14" x14ac:dyDescent="0.35">
      <c r="B28" s="7" t="s">
        <v>361</v>
      </c>
      <c r="C28" s="8" t="s">
        <v>5</v>
      </c>
      <c r="D28" s="8" t="s">
        <v>5</v>
      </c>
      <c r="E28" s="8" t="s">
        <v>5</v>
      </c>
      <c r="F28" s="8" t="s">
        <v>5</v>
      </c>
      <c r="G28" s="8" t="s">
        <v>5</v>
      </c>
      <c r="H28" s="8" t="s">
        <v>5</v>
      </c>
      <c r="I28" s="8">
        <v>9</v>
      </c>
      <c r="J28" s="8">
        <v>7</v>
      </c>
      <c r="K28" s="8" t="s">
        <v>5</v>
      </c>
      <c r="L28" s="8" t="s">
        <v>5</v>
      </c>
      <c r="M28" s="8" t="s">
        <v>5</v>
      </c>
      <c r="N28" s="89">
        <v>16</v>
      </c>
    </row>
    <row r="29" spans="1:14" x14ac:dyDescent="0.35">
      <c r="B29" s="7" t="s">
        <v>362</v>
      </c>
      <c r="C29" s="8" t="s">
        <v>5</v>
      </c>
      <c r="D29" s="8" t="s">
        <v>5</v>
      </c>
      <c r="E29" s="8" t="s">
        <v>5</v>
      </c>
      <c r="F29" s="8">
        <v>3</v>
      </c>
      <c r="G29" s="8" t="s">
        <v>5</v>
      </c>
      <c r="H29" s="8">
        <v>5</v>
      </c>
      <c r="I29" s="8">
        <v>61</v>
      </c>
      <c r="J29" s="8">
        <v>256</v>
      </c>
      <c r="K29" s="8" t="s">
        <v>5</v>
      </c>
      <c r="L29" s="8" t="s">
        <v>5</v>
      </c>
      <c r="M29" s="8" t="s">
        <v>5</v>
      </c>
      <c r="N29" s="89">
        <v>325</v>
      </c>
    </row>
    <row r="30" spans="1:14" x14ac:dyDescent="0.35">
      <c r="B30" s="7" t="s">
        <v>363</v>
      </c>
      <c r="C30" s="8" t="s">
        <v>5</v>
      </c>
      <c r="D30" s="8" t="s">
        <v>5</v>
      </c>
      <c r="E30" s="8" t="s">
        <v>5</v>
      </c>
      <c r="F30" s="8" t="s">
        <v>5</v>
      </c>
      <c r="G30" s="8" t="s">
        <v>5</v>
      </c>
      <c r="H30" s="8" t="s">
        <v>5</v>
      </c>
      <c r="I30" s="8">
        <v>3</v>
      </c>
      <c r="J30" s="8">
        <v>11</v>
      </c>
      <c r="K30" s="8" t="s">
        <v>5</v>
      </c>
      <c r="L30" s="8" t="s">
        <v>5</v>
      </c>
      <c r="M30" s="8" t="s">
        <v>5</v>
      </c>
      <c r="N30" s="89">
        <v>14</v>
      </c>
    </row>
    <row r="31" spans="1:14" x14ac:dyDescent="0.35">
      <c r="B31" s="76" t="s">
        <v>14</v>
      </c>
      <c r="C31" s="88">
        <v>1</v>
      </c>
      <c r="D31" s="88" t="s">
        <v>5</v>
      </c>
      <c r="E31" s="88">
        <v>1</v>
      </c>
      <c r="F31" s="88">
        <v>118</v>
      </c>
      <c r="G31" s="88">
        <v>67</v>
      </c>
      <c r="H31" s="88">
        <v>336</v>
      </c>
      <c r="I31" s="88">
        <v>624</v>
      </c>
      <c r="J31" s="88">
        <v>1615</v>
      </c>
      <c r="K31" s="88" t="s">
        <v>5</v>
      </c>
      <c r="L31" s="88">
        <v>1</v>
      </c>
      <c r="M31" s="88" t="s">
        <v>5</v>
      </c>
      <c r="N31" s="88">
        <v>2763</v>
      </c>
    </row>
  </sheetData>
  <hyperlinks>
    <hyperlink ref="O1" location="'Retr par prov&amp;par sexe H EPST'!A1" display="Variable suivante" xr:uid="{88FC8712-C853-4CF2-8D36-19FA64F04CB3}"/>
    <hyperlink ref="O2" location="'Retr par prov et grade H EPST'!A1" display="Variable précédente" xr:uid="{F66B9E17-13C5-4AA9-9455-656908090E91}"/>
  </hyperlinks>
  <pageMargins left="0.7" right="0.7" top="0.75" bottom="0.75" header="0.3" footer="0.3"/>
  <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AF8F06-368B-48D7-B25C-206899850057}">
  <sheetPr>
    <tabColor theme="0"/>
  </sheetPr>
  <dimension ref="A1:G31"/>
  <sheetViews>
    <sheetView workbookViewId="0">
      <selection activeCell="G1" sqref="G1"/>
    </sheetView>
  </sheetViews>
  <sheetFormatPr baseColWidth="10" defaultColWidth="10.6640625" defaultRowHeight="15.5" x14ac:dyDescent="0.35"/>
  <cols>
    <col min="1" max="2" width="10.6640625" style="201"/>
    <col min="3" max="3" width="15.33203125" style="201" customWidth="1"/>
    <col min="4" max="4" width="15.83203125" style="201" customWidth="1"/>
    <col min="5" max="5" width="17.1640625" style="201" customWidth="1"/>
    <col min="6" max="16384" width="10.6640625" style="201"/>
  </cols>
  <sheetData>
    <row r="1" spans="1:7" x14ac:dyDescent="0.35">
      <c r="A1" s="194"/>
      <c r="B1" s="194"/>
      <c r="C1" s="194"/>
      <c r="D1" s="194"/>
      <c r="E1" s="194"/>
      <c r="G1" s="203" t="s">
        <v>253</v>
      </c>
    </row>
    <row r="2" spans="1:7" ht="18" x14ac:dyDescent="0.4">
      <c r="A2" s="194"/>
      <c r="B2" s="209" t="s">
        <v>434</v>
      </c>
      <c r="C2" s="194"/>
      <c r="D2" s="194"/>
      <c r="E2" s="194"/>
      <c r="G2" s="205" t="s">
        <v>254</v>
      </c>
    </row>
    <row r="3" spans="1:7" x14ac:dyDescent="0.35">
      <c r="A3" s="194"/>
      <c r="B3" s="194"/>
      <c r="C3" s="194"/>
      <c r="D3" s="194"/>
      <c r="E3" s="194"/>
    </row>
    <row r="4" spans="1:7" x14ac:dyDescent="0.35">
      <c r="A4" s="194"/>
      <c r="B4" s="76" t="s">
        <v>423</v>
      </c>
      <c r="C4" s="30" t="s">
        <v>433</v>
      </c>
      <c r="D4" s="30" t="s">
        <v>83</v>
      </c>
      <c r="E4" s="30" t="s">
        <v>14</v>
      </c>
      <c r="F4" s="234" t="s">
        <v>435</v>
      </c>
    </row>
    <row r="5" spans="1:7" x14ac:dyDescent="0.35">
      <c r="A5" s="194"/>
      <c r="B5" s="31" t="s">
        <v>424</v>
      </c>
      <c r="C5" s="8">
        <v>59</v>
      </c>
      <c r="D5" s="8">
        <v>5</v>
      </c>
      <c r="E5" s="116">
        <v>64</v>
      </c>
      <c r="F5" s="235">
        <v>8.1528662420382158E-3</v>
      </c>
      <c r="G5" s="534"/>
    </row>
    <row r="6" spans="1:7" x14ac:dyDescent="0.35">
      <c r="A6" s="194"/>
      <c r="B6" s="7" t="s">
        <v>8</v>
      </c>
      <c r="C6" s="8">
        <v>253</v>
      </c>
      <c r="D6" s="8">
        <v>40</v>
      </c>
      <c r="E6" s="89">
        <v>293</v>
      </c>
      <c r="F6" s="235">
        <v>3.7324840764331207E-2</v>
      </c>
      <c r="G6" s="534"/>
    </row>
    <row r="7" spans="1:7" x14ac:dyDescent="0.35">
      <c r="A7" s="194"/>
      <c r="B7" s="7" t="s">
        <v>425</v>
      </c>
      <c r="C7" s="8">
        <v>158</v>
      </c>
      <c r="D7" s="8">
        <v>31</v>
      </c>
      <c r="E7" s="89">
        <v>189</v>
      </c>
      <c r="F7" s="235">
        <v>2.4076433121019109E-2</v>
      </c>
      <c r="G7" s="534"/>
    </row>
    <row r="8" spans="1:7" x14ac:dyDescent="0.35">
      <c r="A8" s="194"/>
      <c r="B8" s="7" t="s">
        <v>426</v>
      </c>
      <c r="C8" s="8">
        <v>53</v>
      </c>
      <c r="D8" s="8">
        <v>7</v>
      </c>
      <c r="E8" s="89">
        <v>60</v>
      </c>
      <c r="F8" s="235">
        <v>7.6433121019108281E-3</v>
      </c>
      <c r="G8" s="534"/>
    </row>
    <row r="9" spans="1:7" x14ac:dyDescent="0.35">
      <c r="A9" s="194"/>
      <c r="B9" s="7" t="s">
        <v>427</v>
      </c>
      <c r="C9" s="8">
        <v>86</v>
      </c>
      <c r="D9" s="8">
        <v>16</v>
      </c>
      <c r="E9" s="89">
        <v>102</v>
      </c>
      <c r="F9" s="235">
        <v>1.2993630573248408E-2</v>
      </c>
      <c r="G9" s="534"/>
    </row>
    <row r="10" spans="1:7" x14ac:dyDescent="0.35">
      <c r="A10" s="194"/>
      <c r="B10" s="7" t="s">
        <v>345</v>
      </c>
      <c r="C10" s="8">
        <v>35</v>
      </c>
      <c r="D10" s="8">
        <v>8</v>
      </c>
      <c r="E10" s="89">
        <v>43</v>
      </c>
      <c r="F10" s="235">
        <v>5.4777070063694267E-3</v>
      </c>
    </row>
    <row r="11" spans="1:7" x14ac:dyDescent="0.35">
      <c r="A11" s="194"/>
      <c r="B11" s="7" t="s">
        <v>428</v>
      </c>
      <c r="C11" s="8">
        <v>97</v>
      </c>
      <c r="D11" s="8">
        <v>14</v>
      </c>
      <c r="E11" s="89">
        <v>111</v>
      </c>
      <c r="F11" s="235">
        <v>1.4140127388535031E-2</v>
      </c>
    </row>
    <row r="12" spans="1:7" x14ac:dyDescent="0.35">
      <c r="A12" s="194"/>
      <c r="B12" s="7" t="s">
        <v>429</v>
      </c>
      <c r="C12" s="8">
        <v>366</v>
      </c>
      <c r="D12" s="8">
        <v>42</v>
      </c>
      <c r="E12" s="89">
        <v>408</v>
      </c>
      <c r="F12" s="235">
        <v>5.1974522292993632E-2</v>
      </c>
    </row>
    <row r="13" spans="1:7" x14ac:dyDescent="0.35">
      <c r="A13" s="194"/>
      <c r="B13" s="7" t="s">
        <v>9</v>
      </c>
      <c r="C13" s="8">
        <v>443</v>
      </c>
      <c r="D13" s="8">
        <v>87</v>
      </c>
      <c r="E13" s="89">
        <v>530</v>
      </c>
      <c r="F13" s="235">
        <v>6.751592356687898E-2</v>
      </c>
    </row>
    <row r="14" spans="1:7" x14ac:dyDescent="0.35">
      <c r="A14" s="194"/>
      <c r="B14" s="7" t="s">
        <v>10</v>
      </c>
      <c r="C14" s="8">
        <v>1984</v>
      </c>
      <c r="D14" s="8">
        <v>440</v>
      </c>
      <c r="E14" s="89">
        <v>2424</v>
      </c>
      <c r="F14" s="235">
        <v>0.30878980891719743</v>
      </c>
    </row>
    <row r="15" spans="1:7" x14ac:dyDescent="0.35">
      <c r="A15" s="194"/>
      <c r="B15" s="7" t="s">
        <v>349</v>
      </c>
      <c r="C15" s="8">
        <v>613</v>
      </c>
      <c r="D15" s="8">
        <v>139</v>
      </c>
      <c r="E15" s="89">
        <v>752</v>
      </c>
      <c r="F15" s="235">
        <v>9.5796178343949046E-2</v>
      </c>
    </row>
    <row r="16" spans="1:7" x14ac:dyDescent="0.35">
      <c r="A16" s="194"/>
      <c r="B16" s="7" t="s">
        <v>350</v>
      </c>
      <c r="C16" s="8">
        <v>169</v>
      </c>
      <c r="D16" s="8">
        <v>18</v>
      </c>
      <c r="E16" s="89">
        <v>187</v>
      </c>
      <c r="F16" s="235">
        <v>2.3821656050955414E-2</v>
      </c>
    </row>
    <row r="17" spans="1:6" x14ac:dyDescent="0.35">
      <c r="A17" s="2"/>
      <c r="B17" s="7" t="s">
        <v>351</v>
      </c>
      <c r="C17" s="8">
        <v>781</v>
      </c>
      <c r="D17" s="8">
        <v>98</v>
      </c>
      <c r="E17" s="89">
        <v>879</v>
      </c>
      <c r="F17" s="235">
        <v>0.11197452229299364</v>
      </c>
    </row>
    <row r="18" spans="1:6" x14ac:dyDescent="0.35">
      <c r="B18" s="7" t="s">
        <v>352</v>
      </c>
      <c r="C18" s="8">
        <v>151</v>
      </c>
      <c r="D18" s="8">
        <v>21</v>
      </c>
      <c r="E18" s="89">
        <v>172</v>
      </c>
      <c r="F18" s="235">
        <v>2.1910828025477707E-2</v>
      </c>
    </row>
    <row r="19" spans="1:6" x14ac:dyDescent="0.35">
      <c r="B19" s="7" t="s">
        <v>353</v>
      </c>
      <c r="C19" s="8">
        <v>28</v>
      </c>
      <c r="D19" s="8">
        <v>2</v>
      </c>
      <c r="E19" s="89">
        <v>30</v>
      </c>
      <c r="F19" s="235">
        <v>3.821656050955414E-3</v>
      </c>
    </row>
    <row r="20" spans="1:6" x14ac:dyDescent="0.35">
      <c r="B20" s="7" t="s">
        <v>354</v>
      </c>
      <c r="C20" s="8">
        <v>177</v>
      </c>
      <c r="D20" s="8">
        <v>23</v>
      </c>
      <c r="E20" s="89">
        <v>200</v>
      </c>
      <c r="F20" s="235">
        <v>2.5477707006369428E-2</v>
      </c>
    </row>
    <row r="21" spans="1:6" x14ac:dyDescent="0.35">
      <c r="B21" s="7" t="s">
        <v>11</v>
      </c>
      <c r="C21" s="8">
        <v>142</v>
      </c>
      <c r="D21" s="8">
        <v>12</v>
      </c>
      <c r="E21" s="89">
        <v>154</v>
      </c>
      <c r="F21" s="235">
        <v>1.9617834394904457E-2</v>
      </c>
    </row>
    <row r="22" spans="1:6" x14ac:dyDescent="0.35">
      <c r="B22" s="7" t="s">
        <v>355</v>
      </c>
      <c r="C22" s="8">
        <v>107</v>
      </c>
      <c r="D22" s="8">
        <v>21</v>
      </c>
      <c r="E22" s="89">
        <v>128</v>
      </c>
      <c r="F22" s="235">
        <v>1.6305732484076432E-2</v>
      </c>
    </row>
    <row r="23" spans="1:6" x14ac:dyDescent="0.35">
      <c r="B23" s="7" t="s">
        <v>12</v>
      </c>
      <c r="C23" s="8">
        <v>93</v>
      </c>
      <c r="D23" s="8">
        <v>14</v>
      </c>
      <c r="E23" s="89">
        <v>107</v>
      </c>
      <c r="F23" s="235">
        <v>1.3630573248407643E-2</v>
      </c>
    </row>
    <row r="24" spans="1:6" x14ac:dyDescent="0.35">
      <c r="B24" s="7" t="s">
        <v>430</v>
      </c>
      <c r="C24" s="8">
        <v>62</v>
      </c>
      <c r="D24" s="8">
        <v>2</v>
      </c>
      <c r="E24" s="89">
        <v>64</v>
      </c>
      <c r="F24" s="235">
        <v>8.1528662420382158E-3</v>
      </c>
    </row>
    <row r="25" spans="1:6" x14ac:dyDescent="0.35">
      <c r="B25" s="7" t="s">
        <v>358</v>
      </c>
      <c r="C25" s="8">
        <v>111</v>
      </c>
      <c r="D25" s="8">
        <v>11</v>
      </c>
      <c r="E25" s="89">
        <v>122</v>
      </c>
      <c r="F25" s="235">
        <v>1.554140127388535E-2</v>
      </c>
    </row>
    <row r="26" spans="1:6" x14ac:dyDescent="0.35">
      <c r="B26" s="7" t="s">
        <v>13</v>
      </c>
      <c r="C26" s="8">
        <v>247</v>
      </c>
      <c r="D26" s="8">
        <v>20</v>
      </c>
      <c r="E26" s="89">
        <v>267</v>
      </c>
      <c r="F26" s="235">
        <v>3.4012738853503185E-2</v>
      </c>
    </row>
    <row r="27" spans="1:6" x14ac:dyDescent="0.35">
      <c r="B27" s="7" t="s">
        <v>431</v>
      </c>
      <c r="C27" s="8">
        <v>76</v>
      </c>
      <c r="D27" s="8">
        <v>6</v>
      </c>
      <c r="E27" s="89">
        <v>82</v>
      </c>
      <c r="F27" s="235">
        <v>1.0445859872611466E-2</v>
      </c>
    </row>
    <row r="28" spans="1:6" x14ac:dyDescent="0.35">
      <c r="B28" s="7" t="s">
        <v>361</v>
      </c>
      <c r="C28" s="8">
        <v>40</v>
      </c>
      <c r="D28" s="8">
        <v>0</v>
      </c>
      <c r="E28" s="89">
        <v>40</v>
      </c>
      <c r="F28" s="235">
        <v>5.0955414012738851E-3</v>
      </c>
    </row>
    <row r="29" spans="1:6" x14ac:dyDescent="0.35">
      <c r="B29" s="7" t="s">
        <v>362</v>
      </c>
      <c r="C29" s="8">
        <v>224</v>
      </c>
      <c r="D29" s="8">
        <v>35</v>
      </c>
      <c r="E29" s="89">
        <v>259</v>
      </c>
      <c r="F29" s="235">
        <v>3.299363057324841E-2</v>
      </c>
    </row>
    <row r="30" spans="1:6" x14ac:dyDescent="0.35">
      <c r="B30" s="7" t="s">
        <v>363</v>
      </c>
      <c r="C30" s="8">
        <v>171</v>
      </c>
      <c r="D30" s="8">
        <v>12</v>
      </c>
      <c r="E30" s="89">
        <v>183</v>
      </c>
      <c r="F30" s="235">
        <v>2.3312101910828026E-2</v>
      </c>
    </row>
    <row r="31" spans="1:6" x14ac:dyDescent="0.35">
      <c r="B31" s="76" t="s">
        <v>14</v>
      </c>
      <c r="C31" s="88">
        <v>6726</v>
      </c>
      <c r="D31" s="88">
        <v>1124</v>
      </c>
      <c r="E31" s="88">
        <v>7850</v>
      </c>
      <c r="F31" s="236">
        <v>1</v>
      </c>
    </row>
  </sheetData>
  <hyperlinks>
    <hyperlink ref="G1" location="'Retr par prov&amp;par sexe EPST'!A1" display="Variable suivante" xr:uid="{F3F647CA-651C-420E-BC6E-124A62F2E196}"/>
    <hyperlink ref="G2" location="'Retr par prov et grade EPST'!A1" display="Variable précédente" xr:uid="{0E6A53BE-9F96-4334-B6EE-1FA021AC8941}"/>
  </hyperlinks>
  <pageMargins left="0.7" right="0.7" top="0.75" bottom="0.75" header="0.3" footer="0.3"/>
  <drawing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2E82E5-5D0D-4890-9721-7E1257C2989E}">
  <sheetPr>
    <tabColor theme="0"/>
  </sheetPr>
  <dimension ref="A1:G31"/>
  <sheetViews>
    <sheetView workbookViewId="0">
      <selection activeCell="G1" sqref="G1"/>
    </sheetView>
  </sheetViews>
  <sheetFormatPr baseColWidth="10" defaultColWidth="10.6640625" defaultRowHeight="15.5" x14ac:dyDescent="0.35"/>
  <cols>
    <col min="1" max="1" width="10.6640625" style="201"/>
    <col min="2" max="2" width="14" style="201" customWidth="1"/>
    <col min="3" max="3" width="15.25" style="201" customWidth="1"/>
    <col min="4" max="4" width="15.5" style="201" customWidth="1"/>
    <col min="5" max="5" width="14.4140625" style="201" customWidth="1"/>
    <col min="6" max="6" width="11.9140625" style="201" customWidth="1"/>
    <col min="7" max="16384" width="10.6640625" style="201"/>
  </cols>
  <sheetData>
    <row r="1" spans="1:7" x14ac:dyDescent="0.35">
      <c r="A1" s="194"/>
      <c r="B1" s="194"/>
      <c r="C1" s="194"/>
      <c r="D1" s="194"/>
      <c r="E1" s="194"/>
      <c r="G1" s="203" t="s">
        <v>253</v>
      </c>
    </row>
    <row r="2" spans="1:7" ht="18" x14ac:dyDescent="0.4">
      <c r="A2" s="194"/>
      <c r="B2" s="209" t="s">
        <v>628</v>
      </c>
      <c r="C2" s="194"/>
      <c r="D2" s="194"/>
      <c r="E2" s="194"/>
      <c r="G2" s="205" t="s">
        <v>254</v>
      </c>
    </row>
    <row r="3" spans="1:7" x14ac:dyDescent="0.35">
      <c r="A3" s="194"/>
      <c r="B3" s="194"/>
      <c r="C3" s="194"/>
      <c r="D3" s="194"/>
      <c r="E3" s="194"/>
    </row>
    <row r="4" spans="1:7" x14ac:dyDescent="0.35">
      <c r="A4" s="194"/>
      <c r="B4" s="76" t="s">
        <v>423</v>
      </c>
      <c r="C4" s="30" t="s">
        <v>433</v>
      </c>
      <c r="D4" s="30" t="s">
        <v>83</v>
      </c>
      <c r="E4" s="30" t="s">
        <v>14</v>
      </c>
      <c r="F4" s="234" t="s">
        <v>435</v>
      </c>
    </row>
    <row r="5" spans="1:7" x14ac:dyDescent="0.35">
      <c r="A5" s="194"/>
      <c r="B5" s="31" t="s">
        <v>424</v>
      </c>
      <c r="C5" s="8">
        <v>5</v>
      </c>
      <c r="D5" s="8">
        <v>0</v>
      </c>
      <c r="E5" s="116">
        <v>5</v>
      </c>
      <c r="F5" s="10">
        <v>1.8096272167933405E-3</v>
      </c>
      <c r="G5" s="535"/>
    </row>
    <row r="6" spans="1:7" x14ac:dyDescent="0.35">
      <c r="A6" s="194"/>
      <c r="B6" s="7" t="s">
        <v>8</v>
      </c>
      <c r="C6" s="8">
        <v>54</v>
      </c>
      <c r="D6" s="8">
        <v>7</v>
      </c>
      <c r="E6" s="89">
        <v>61</v>
      </c>
      <c r="F6" s="10">
        <v>2.2077452044878754E-2</v>
      </c>
      <c r="G6" s="535"/>
    </row>
    <row r="7" spans="1:7" x14ac:dyDescent="0.35">
      <c r="A7" s="194"/>
      <c r="B7" s="7" t="s">
        <v>425</v>
      </c>
      <c r="C7" s="8">
        <v>16</v>
      </c>
      <c r="D7" s="8">
        <v>10</v>
      </c>
      <c r="E7" s="89">
        <v>26</v>
      </c>
      <c r="F7" s="10">
        <v>9.4100615273253717E-3</v>
      </c>
      <c r="G7" s="535"/>
    </row>
    <row r="8" spans="1:7" x14ac:dyDescent="0.35">
      <c r="A8" s="194"/>
      <c r="B8" s="7" t="s">
        <v>426</v>
      </c>
      <c r="C8" s="8">
        <v>29</v>
      </c>
      <c r="D8" s="8">
        <v>7</v>
      </c>
      <c r="E8" s="89">
        <v>36</v>
      </c>
      <c r="F8" s="10">
        <v>1.3029315960912053E-2</v>
      </c>
      <c r="G8" s="535"/>
    </row>
    <row r="9" spans="1:7" x14ac:dyDescent="0.35">
      <c r="A9" s="194"/>
      <c r="B9" s="7" t="s">
        <v>427</v>
      </c>
      <c r="C9" s="8">
        <v>25</v>
      </c>
      <c r="D9" s="8">
        <v>8</v>
      </c>
      <c r="E9" s="89">
        <v>33</v>
      </c>
      <c r="F9" s="10">
        <v>1.1943539630836048E-2</v>
      </c>
      <c r="G9" s="535"/>
    </row>
    <row r="10" spans="1:7" x14ac:dyDescent="0.35">
      <c r="A10" s="194"/>
      <c r="B10" s="7" t="s">
        <v>345</v>
      </c>
      <c r="C10" s="8">
        <v>34</v>
      </c>
      <c r="D10" s="8">
        <v>20</v>
      </c>
      <c r="E10" s="89">
        <v>54</v>
      </c>
      <c r="F10" s="10">
        <v>1.9543973941368076E-2</v>
      </c>
      <c r="G10" s="535"/>
    </row>
    <row r="11" spans="1:7" x14ac:dyDescent="0.35">
      <c r="A11" s="194"/>
      <c r="B11" s="7" t="s">
        <v>428</v>
      </c>
      <c r="C11" s="8">
        <v>43</v>
      </c>
      <c r="D11" s="8">
        <v>8</v>
      </c>
      <c r="E11" s="89">
        <v>51</v>
      </c>
      <c r="F11" s="10">
        <v>1.8458197611292075E-2</v>
      </c>
      <c r="G11" s="535"/>
    </row>
    <row r="12" spans="1:7" x14ac:dyDescent="0.35">
      <c r="A12" s="194"/>
      <c r="B12" s="7" t="s">
        <v>429</v>
      </c>
      <c r="C12" s="8">
        <v>237</v>
      </c>
      <c r="D12" s="8">
        <v>70</v>
      </c>
      <c r="E12" s="89">
        <v>307</v>
      </c>
      <c r="F12" s="10">
        <v>0.1111111111111111</v>
      </c>
      <c r="G12" s="535"/>
    </row>
    <row r="13" spans="1:7" x14ac:dyDescent="0.35">
      <c r="A13" s="194"/>
      <c r="B13" s="7" t="s">
        <v>9</v>
      </c>
      <c r="C13" s="8">
        <v>26</v>
      </c>
      <c r="D13" s="8">
        <v>17</v>
      </c>
      <c r="E13" s="89">
        <v>43</v>
      </c>
      <c r="F13" s="10">
        <v>1.5562794064422729E-2</v>
      </c>
      <c r="G13" s="535"/>
    </row>
    <row r="14" spans="1:7" x14ac:dyDescent="0.35">
      <c r="A14" s="194"/>
      <c r="B14" s="7" t="s">
        <v>10</v>
      </c>
      <c r="C14" s="8">
        <v>613</v>
      </c>
      <c r="D14" s="8">
        <v>287</v>
      </c>
      <c r="E14" s="89">
        <v>900</v>
      </c>
      <c r="F14" s="10">
        <v>0.32573289902280128</v>
      </c>
      <c r="G14" s="535"/>
    </row>
    <row r="15" spans="1:7" x14ac:dyDescent="0.35">
      <c r="A15" s="194"/>
      <c r="B15" s="7" t="s">
        <v>349</v>
      </c>
      <c r="C15" s="8">
        <v>126</v>
      </c>
      <c r="D15" s="8">
        <v>66</v>
      </c>
      <c r="E15" s="89">
        <v>192</v>
      </c>
      <c r="F15" s="10">
        <v>6.9489685124864281E-2</v>
      </c>
      <c r="G15" s="535"/>
    </row>
    <row r="16" spans="1:7" x14ac:dyDescent="0.35">
      <c r="A16" s="194"/>
      <c r="B16" s="7" t="s">
        <v>350</v>
      </c>
      <c r="C16" s="8">
        <v>20</v>
      </c>
      <c r="D16" s="8">
        <v>8</v>
      </c>
      <c r="E16" s="89">
        <v>28</v>
      </c>
      <c r="F16" s="10">
        <v>1.0133912414042706E-2</v>
      </c>
      <c r="G16" s="535"/>
    </row>
    <row r="17" spans="1:7" x14ac:dyDescent="0.35">
      <c r="A17" s="2"/>
      <c r="B17" s="7" t="s">
        <v>351</v>
      </c>
      <c r="C17" s="8">
        <v>66</v>
      </c>
      <c r="D17" s="8">
        <v>18</v>
      </c>
      <c r="E17" s="89">
        <v>84</v>
      </c>
      <c r="F17" s="10">
        <v>3.0401737242128121E-2</v>
      </c>
      <c r="G17" s="535"/>
    </row>
    <row r="18" spans="1:7" x14ac:dyDescent="0.35">
      <c r="B18" s="7" t="s">
        <v>352</v>
      </c>
      <c r="C18" s="8">
        <v>24</v>
      </c>
      <c r="D18" s="8">
        <v>14</v>
      </c>
      <c r="E18" s="89">
        <v>38</v>
      </c>
      <c r="F18" s="10">
        <v>1.3753166847629388E-2</v>
      </c>
      <c r="G18" s="535"/>
    </row>
    <row r="19" spans="1:7" x14ac:dyDescent="0.35">
      <c r="B19" s="7" t="s">
        <v>353</v>
      </c>
      <c r="C19" s="8">
        <v>6</v>
      </c>
      <c r="D19" s="8">
        <v>8</v>
      </c>
      <c r="E19" s="89">
        <v>14</v>
      </c>
      <c r="F19" s="10">
        <v>5.0669562070213532E-3</v>
      </c>
      <c r="G19" s="535"/>
    </row>
    <row r="20" spans="1:7" x14ac:dyDescent="0.35">
      <c r="B20" s="7" t="s">
        <v>354</v>
      </c>
      <c r="C20" s="8">
        <v>0</v>
      </c>
      <c r="D20" s="8">
        <v>1</v>
      </c>
      <c r="E20" s="89">
        <v>1</v>
      </c>
      <c r="F20" s="10">
        <v>3.6192544335866811E-4</v>
      </c>
      <c r="G20" s="535"/>
    </row>
    <row r="21" spans="1:7" x14ac:dyDescent="0.35">
      <c r="B21" s="7" t="s">
        <v>11</v>
      </c>
      <c r="C21" s="8">
        <v>4</v>
      </c>
      <c r="D21" s="8">
        <v>2</v>
      </c>
      <c r="E21" s="89">
        <v>6</v>
      </c>
      <c r="F21" s="10">
        <v>2.1715526601520088E-3</v>
      </c>
      <c r="G21" s="535"/>
    </row>
    <row r="22" spans="1:7" x14ac:dyDescent="0.35">
      <c r="B22" s="7" t="s">
        <v>355</v>
      </c>
      <c r="C22" s="8">
        <v>34</v>
      </c>
      <c r="D22" s="8">
        <v>21</v>
      </c>
      <c r="E22" s="89">
        <v>55</v>
      </c>
      <c r="F22" s="10">
        <v>1.9905899384726745E-2</v>
      </c>
      <c r="G22" s="535"/>
    </row>
    <row r="23" spans="1:7" x14ac:dyDescent="0.35">
      <c r="B23" s="7" t="s">
        <v>12</v>
      </c>
      <c r="C23" s="8">
        <v>52</v>
      </c>
      <c r="D23" s="8">
        <v>13</v>
      </c>
      <c r="E23" s="89">
        <v>65</v>
      </c>
      <c r="F23" s="10">
        <v>2.3525153818313427E-2</v>
      </c>
      <c r="G23" s="535"/>
    </row>
    <row r="24" spans="1:7" x14ac:dyDescent="0.35">
      <c r="B24" s="7" t="s">
        <v>430</v>
      </c>
      <c r="C24" s="8">
        <v>178</v>
      </c>
      <c r="D24" s="8">
        <v>52</v>
      </c>
      <c r="E24" s="89">
        <v>230</v>
      </c>
      <c r="F24" s="10">
        <v>8.3242851972493662E-2</v>
      </c>
      <c r="G24" s="535"/>
    </row>
    <row r="25" spans="1:7" x14ac:dyDescent="0.35">
      <c r="B25" s="7" t="s">
        <v>358</v>
      </c>
      <c r="C25" s="8">
        <v>24</v>
      </c>
      <c r="D25" s="8">
        <v>5</v>
      </c>
      <c r="E25" s="89">
        <v>29</v>
      </c>
      <c r="F25" s="10">
        <v>1.0495837857401375E-2</v>
      </c>
      <c r="G25" s="535"/>
    </row>
    <row r="26" spans="1:7" x14ac:dyDescent="0.35">
      <c r="B26" s="7" t="s">
        <v>13</v>
      </c>
      <c r="C26" s="8">
        <v>134</v>
      </c>
      <c r="D26" s="8">
        <v>15</v>
      </c>
      <c r="E26" s="89">
        <v>149</v>
      </c>
      <c r="F26" s="10">
        <v>5.3926891060441552E-2</v>
      </c>
      <c r="G26" s="535"/>
    </row>
    <row r="27" spans="1:7" x14ac:dyDescent="0.35">
      <c r="B27" s="7" t="s">
        <v>431</v>
      </c>
      <c r="C27" s="8">
        <v>1</v>
      </c>
      <c r="D27" s="8">
        <v>0</v>
      </c>
      <c r="E27" s="89">
        <v>1</v>
      </c>
      <c r="F27" s="10">
        <v>3.6192544335866811E-4</v>
      </c>
      <c r="G27" s="535"/>
    </row>
    <row r="28" spans="1:7" x14ac:dyDescent="0.35">
      <c r="B28" s="7" t="s">
        <v>361</v>
      </c>
      <c r="C28" s="8">
        <v>7</v>
      </c>
      <c r="D28" s="8">
        <v>9</v>
      </c>
      <c r="E28" s="89">
        <v>16</v>
      </c>
      <c r="F28" s="10">
        <v>5.7908070937386898E-3</v>
      </c>
      <c r="G28" s="535"/>
    </row>
    <row r="29" spans="1:7" x14ac:dyDescent="0.35">
      <c r="B29" s="7" t="s">
        <v>362</v>
      </c>
      <c r="C29" s="8">
        <v>289</v>
      </c>
      <c r="D29" s="8">
        <v>36</v>
      </c>
      <c r="E29" s="89">
        <v>325</v>
      </c>
      <c r="F29" s="10">
        <v>0.11762576909156713</v>
      </c>
      <c r="G29" s="535"/>
    </row>
    <row r="30" spans="1:7" x14ac:dyDescent="0.35">
      <c r="B30" s="7" t="s">
        <v>363</v>
      </c>
      <c r="C30" s="8">
        <v>12</v>
      </c>
      <c r="D30" s="8">
        <v>2</v>
      </c>
      <c r="E30" s="89">
        <v>14</v>
      </c>
      <c r="F30" s="10">
        <v>5.0669562070213532E-3</v>
      </c>
      <c r="G30" s="535"/>
    </row>
    <row r="31" spans="1:7" x14ac:dyDescent="0.35">
      <c r="B31" s="76" t="s">
        <v>14</v>
      </c>
      <c r="C31" s="88">
        <v>2059</v>
      </c>
      <c r="D31" s="88">
        <v>704</v>
      </c>
      <c r="E31" s="88">
        <v>2763</v>
      </c>
      <c r="F31" s="236">
        <v>1</v>
      </c>
      <c r="G31" s="535"/>
    </row>
  </sheetData>
  <hyperlinks>
    <hyperlink ref="G1" location="'Retr par prov&amp;age H EPST'!A1" display="Variable suivante" xr:uid="{0471609E-842F-4203-8BB7-1DBA2C24DA61}"/>
    <hyperlink ref="G2" location="'Retr par prov&amp;par sexe H EPST'!A1" display="Variable précédente" xr:uid="{90017029-04F4-4932-9F1D-BD43D7152046}"/>
  </hyperlinks>
  <pageMargins left="0.7" right="0.7" top="0.75" bottom="0.75" header="0.3" footer="0.3"/>
  <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A36FBE-FE11-4502-A031-50FAD27894D3}">
  <sheetPr>
    <tabColor theme="0"/>
  </sheetPr>
  <dimension ref="A1:I31"/>
  <sheetViews>
    <sheetView workbookViewId="0">
      <selection activeCell="I1" sqref="I1"/>
    </sheetView>
  </sheetViews>
  <sheetFormatPr baseColWidth="10" defaultColWidth="10.6640625" defaultRowHeight="15.5" x14ac:dyDescent="0.35"/>
  <cols>
    <col min="1" max="1" width="10.6640625" style="201"/>
    <col min="2" max="3" width="12.5" style="201" customWidth="1"/>
    <col min="4" max="4" width="13.9140625" style="201" customWidth="1"/>
    <col min="5" max="5" width="12.6640625" style="201" customWidth="1"/>
    <col min="6" max="6" width="12.33203125" style="201" customWidth="1"/>
    <col min="7" max="7" width="13.33203125" style="201" customWidth="1"/>
    <col min="8" max="8" width="13.5" style="201" customWidth="1"/>
    <col min="9" max="16384" width="10.6640625" style="201"/>
  </cols>
  <sheetData>
    <row r="1" spans="1:9" x14ac:dyDescent="0.35">
      <c r="A1" s="194"/>
      <c r="B1" s="194"/>
      <c r="C1" s="194"/>
      <c r="D1" s="194"/>
      <c r="E1" s="194"/>
      <c r="F1" s="194"/>
      <c r="G1" s="194"/>
      <c r="H1" s="194"/>
      <c r="I1" s="203" t="s">
        <v>253</v>
      </c>
    </row>
    <row r="2" spans="1:9" ht="18" x14ac:dyDescent="0.4">
      <c r="A2" s="194"/>
      <c r="B2" s="209" t="s">
        <v>436</v>
      </c>
      <c r="C2" s="194"/>
      <c r="D2" s="194"/>
      <c r="E2" s="194"/>
      <c r="F2" s="194"/>
      <c r="G2" s="194"/>
      <c r="H2" s="194"/>
      <c r="I2" s="205" t="s">
        <v>254</v>
      </c>
    </row>
    <row r="3" spans="1:9" x14ac:dyDescent="0.35">
      <c r="A3" s="194"/>
      <c r="B3" s="194"/>
      <c r="C3" s="194"/>
      <c r="D3" s="194"/>
      <c r="E3" s="194"/>
      <c r="F3" s="194"/>
      <c r="G3" s="194"/>
      <c r="H3" s="194"/>
    </row>
    <row r="4" spans="1:9" x14ac:dyDescent="0.35">
      <c r="A4" s="194"/>
      <c r="B4" s="76" t="s">
        <v>423</v>
      </c>
      <c r="C4" s="30" t="s">
        <v>412</v>
      </c>
      <c r="D4" s="30" t="s">
        <v>413</v>
      </c>
      <c r="E4" s="30" t="s">
        <v>414</v>
      </c>
      <c r="F4" s="30" t="s">
        <v>415</v>
      </c>
      <c r="G4" s="30" t="s">
        <v>416</v>
      </c>
      <c r="H4" s="30" t="s">
        <v>14</v>
      </c>
    </row>
    <row r="5" spans="1:9" x14ac:dyDescent="0.35">
      <c r="A5" s="194"/>
      <c r="B5" s="31" t="s">
        <v>424</v>
      </c>
      <c r="C5" s="8">
        <v>2</v>
      </c>
      <c r="D5" s="8">
        <v>6</v>
      </c>
      <c r="E5" s="8">
        <v>4</v>
      </c>
      <c r="F5" s="8">
        <v>18</v>
      </c>
      <c r="G5" s="8">
        <v>34</v>
      </c>
      <c r="H5" s="116">
        <v>64</v>
      </c>
    </row>
    <row r="6" spans="1:9" x14ac:dyDescent="0.35">
      <c r="A6" s="194"/>
      <c r="B6" s="7" t="s">
        <v>8</v>
      </c>
      <c r="C6" s="8">
        <v>6</v>
      </c>
      <c r="D6" s="8">
        <v>19</v>
      </c>
      <c r="E6" s="8">
        <v>39</v>
      </c>
      <c r="F6" s="8">
        <v>76</v>
      </c>
      <c r="G6" s="8">
        <v>153</v>
      </c>
      <c r="H6" s="89">
        <v>293</v>
      </c>
    </row>
    <row r="7" spans="1:9" x14ac:dyDescent="0.35">
      <c r="A7" s="194"/>
      <c r="B7" s="7" t="s">
        <v>425</v>
      </c>
      <c r="C7" s="8">
        <v>2</v>
      </c>
      <c r="D7" s="8">
        <v>0</v>
      </c>
      <c r="E7" s="8">
        <v>26</v>
      </c>
      <c r="F7" s="8">
        <v>58</v>
      </c>
      <c r="G7" s="8">
        <v>103</v>
      </c>
      <c r="H7" s="89">
        <v>189</v>
      </c>
    </row>
    <row r="8" spans="1:9" x14ac:dyDescent="0.35">
      <c r="A8" s="194"/>
      <c r="B8" s="7" t="s">
        <v>426</v>
      </c>
      <c r="C8" s="8">
        <v>2</v>
      </c>
      <c r="D8" s="8">
        <v>2</v>
      </c>
      <c r="E8" s="8">
        <v>7</v>
      </c>
      <c r="F8" s="8">
        <v>21</v>
      </c>
      <c r="G8" s="8">
        <v>28</v>
      </c>
      <c r="H8" s="89">
        <v>60</v>
      </c>
    </row>
    <row r="9" spans="1:9" x14ac:dyDescent="0.35">
      <c r="A9" s="194"/>
      <c r="B9" s="7" t="s">
        <v>427</v>
      </c>
      <c r="C9" s="8">
        <v>0</v>
      </c>
      <c r="D9" s="8">
        <v>3</v>
      </c>
      <c r="E9" s="8">
        <v>9</v>
      </c>
      <c r="F9" s="8">
        <v>18</v>
      </c>
      <c r="G9" s="8">
        <v>72</v>
      </c>
      <c r="H9" s="89">
        <v>102</v>
      </c>
    </row>
    <row r="10" spans="1:9" x14ac:dyDescent="0.35">
      <c r="A10" s="194"/>
      <c r="B10" s="7" t="s">
        <v>345</v>
      </c>
      <c r="C10" s="8">
        <v>0</v>
      </c>
      <c r="D10" s="8">
        <v>0</v>
      </c>
      <c r="E10" s="8">
        <v>3</v>
      </c>
      <c r="F10" s="8">
        <v>11</v>
      </c>
      <c r="G10" s="8">
        <v>29</v>
      </c>
      <c r="H10" s="89">
        <v>43</v>
      </c>
    </row>
    <row r="11" spans="1:9" x14ac:dyDescent="0.35">
      <c r="A11" s="194"/>
      <c r="B11" s="7" t="s">
        <v>428</v>
      </c>
      <c r="C11" s="8">
        <v>0</v>
      </c>
      <c r="D11" s="8">
        <v>5</v>
      </c>
      <c r="E11" s="8">
        <v>29</v>
      </c>
      <c r="F11" s="8">
        <v>44</v>
      </c>
      <c r="G11" s="8">
        <v>33</v>
      </c>
      <c r="H11" s="89">
        <v>111</v>
      </c>
    </row>
    <row r="12" spans="1:9" x14ac:dyDescent="0.35">
      <c r="A12" s="194"/>
      <c r="B12" s="7" t="s">
        <v>429</v>
      </c>
      <c r="C12" s="8">
        <v>6</v>
      </c>
      <c r="D12" s="8">
        <v>7</v>
      </c>
      <c r="E12" s="8">
        <v>42</v>
      </c>
      <c r="F12" s="8">
        <v>110</v>
      </c>
      <c r="G12" s="8">
        <v>243</v>
      </c>
      <c r="H12" s="89">
        <v>408</v>
      </c>
    </row>
    <row r="13" spans="1:9" x14ac:dyDescent="0.35">
      <c r="A13" s="194"/>
      <c r="B13" s="7" t="s">
        <v>9</v>
      </c>
      <c r="C13" s="8">
        <v>5</v>
      </c>
      <c r="D13" s="8">
        <v>18</v>
      </c>
      <c r="E13" s="8">
        <v>49</v>
      </c>
      <c r="F13" s="8">
        <v>137</v>
      </c>
      <c r="G13" s="8">
        <v>321</v>
      </c>
      <c r="H13" s="89">
        <v>530</v>
      </c>
    </row>
    <row r="14" spans="1:9" x14ac:dyDescent="0.35">
      <c r="A14" s="194"/>
      <c r="B14" s="7" t="s">
        <v>10</v>
      </c>
      <c r="C14" s="8">
        <v>11</v>
      </c>
      <c r="D14" s="8">
        <v>111</v>
      </c>
      <c r="E14" s="8">
        <v>639</v>
      </c>
      <c r="F14" s="8">
        <v>826</v>
      </c>
      <c r="G14" s="8">
        <v>837</v>
      </c>
      <c r="H14" s="89">
        <v>2424</v>
      </c>
    </row>
    <row r="15" spans="1:9" x14ac:dyDescent="0.35">
      <c r="A15" s="194"/>
      <c r="B15" s="7" t="s">
        <v>349</v>
      </c>
      <c r="C15" s="8">
        <v>4</v>
      </c>
      <c r="D15" s="8">
        <v>40</v>
      </c>
      <c r="E15" s="8">
        <v>119</v>
      </c>
      <c r="F15" s="8">
        <v>234</v>
      </c>
      <c r="G15" s="8">
        <v>355</v>
      </c>
      <c r="H15" s="89">
        <v>752</v>
      </c>
    </row>
    <row r="16" spans="1:9" x14ac:dyDescent="0.35">
      <c r="A16" s="194"/>
      <c r="B16" s="7" t="s">
        <v>350</v>
      </c>
      <c r="C16" s="8">
        <v>4</v>
      </c>
      <c r="D16" s="8">
        <v>13</v>
      </c>
      <c r="E16" s="8">
        <v>36</v>
      </c>
      <c r="F16" s="8">
        <v>58</v>
      </c>
      <c r="G16" s="8">
        <v>76</v>
      </c>
      <c r="H16" s="89">
        <v>187</v>
      </c>
    </row>
    <row r="17" spans="1:8" x14ac:dyDescent="0.35">
      <c r="A17" s="2"/>
      <c r="B17" s="7" t="s">
        <v>351</v>
      </c>
      <c r="C17" s="8">
        <v>11</v>
      </c>
      <c r="D17" s="8">
        <v>70</v>
      </c>
      <c r="E17" s="8">
        <v>181</v>
      </c>
      <c r="F17" s="8">
        <v>257</v>
      </c>
      <c r="G17" s="8">
        <v>360</v>
      </c>
      <c r="H17" s="89">
        <v>879</v>
      </c>
    </row>
    <row r="18" spans="1:8" x14ac:dyDescent="0.35">
      <c r="B18" s="7" t="s">
        <v>352</v>
      </c>
      <c r="C18" s="8">
        <v>0</v>
      </c>
      <c r="D18" s="8">
        <v>6</v>
      </c>
      <c r="E18" s="8">
        <v>36</v>
      </c>
      <c r="F18" s="8">
        <v>36</v>
      </c>
      <c r="G18" s="8">
        <v>94</v>
      </c>
      <c r="H18" s="89">
        <v>172</v>
      </c>
    </row>
    <row r="19" spans="1:8" x14ac:dyDescent="0.35">
      <c r="B19" s="7" t="s">
        <v>353</v>
      </c>
      <c r="C19" s="8">
        <v>0</v>
      </c>
      <c r="D19" s="8">
        <v>0</v>
      </c>
      <c r="E19" s="8">
        <v>6</v>
      </c>
      <c r="F19" s="8">
        <v>3</v>
      </c>
      <c r="G19" s="8">
        <v>21</v>
      </c>
      <c r="H19" s="89">
        <v>30</v>
      </c>
    </row>
    <row r="20" spans="1:8" x14ac:dyDescent="0.35">
      <c r="B20" s="7" t="s">
        <v>354</v>
      </c>
      <c r="C20" s="8">
        <v>1</v>
      </c>
      <c r="D20" s="8">
        <v>12</v>
      </c>
      <c r="E20" s="8">
        <v>20</v>
      </c>
      <c r="F20" s="8">
        <v>55</v>
      </c>
      <c r="G20" s="8">
        <v>112</v>
      </c>
      <c r="H20" s="89">
        <v>200</v>
      </c>
    </row>
    <row r="21" spans="1:8" x14ac:dyDescent="0.35">
      <c r="B21" s="7" t="s">
        <v>11</v>
      </c>
      <c r="C21" s="8">
        <v>4</v>
      </c>
      <c r="D21" s="8">
        <v>6</v>
      </c>
      <c r="E21" s="8">
        <v>20</v>
      </c>
      <c r="F21" s="8">
        <v>28</v>
      </c>
      <c r="G21" s="8">
        <v>96</v>
      </c>
      <c r="H21" s="89">
        <v>154</v>
      </c>
    </row>
    <row r="22" spans="1:8" x14ac:dyDescent="0.35">
      <c r="B22" s="7" t="s">
        <v>355</v>
      </c>
      <c r="C22" s="8">
        <v>2</v>
      </c>
      <c r="D22" s="8">
        <v>9</v>
      </c>
      <c r="E22" s="8">
        <v>24</v>
      </c>
      <c r="F22" s="8">
        <v>31</v>
      </c>
      <c r="G22" s="8">
        <v>62</v>
      </c>
      <c r="H22" s="89">
        <v>128</v>
      </c>
    </row>
    <row r="23" spans="1:8" x14ac:dyDescent="0.35">
      <c r="B23" s="7" t="s">
        <v>12</v>
      </c>
      <c r="C23" s="8">
        <v>0</v>
      </c>
      <c r="D23" s="8">
        <v>4</v>
      </c>
      <c r="E23" s="8">
        <v>16</v>
      </c>
      <c r="F23" s="8">
        <v>31</v>
      </c>
      <c r="G23" s="8">
        <v>56</v>
      </c>
      <c r="H23" s="89">
        <v>107</v>
      </c>
    </row>
    <row r="24" spans="1:8" x14ac:dyDescent="0.35">
      <c r="B24" s="7" t="s">
        <v>430</v>
      </c>
      <c r="C24" s="8">
        <v>2</v>
      </c>
      <c r="D24" s="8">
        <v>0</v>
      </c>
      <c r="E24" s="8">
        <v>5</v>
      </c>
      <c r="F24" s="8">
        <v>22</v>
      </c>
      <c r="G24" s="8">
        <v>35</v>
      </c>
      <c r="H24" s="89">
        <v>64</v>
      </c>
    </row>
    <row r="25" spans="1:8" x14ac:dyDescent="0.35">
      <c r="B25" s="7" t="s">
        <v>358</v>
      </c>
      <c r="C25" s="8">
        <v>2</v>
      </c>
      <c r="D25" s="8">
        <v>5</v>
      </c>
      <c r="E25" s="8">
        <v>23</v>
      </c>
      <c r="F25" s="8">
        <v>30</v>
      </c>
      <c r="G25" s="8">
        <v>62</v>
      </c>
      <c r="H25" s="89">
        <v>122</v>
      </c>
    </row>
    <row r="26" spans="1:8" x14ac:dyDescent="0.35">
      <c r="B26" s="7" t="s">
        <v>13</v>
      </c>
      <c r="C26" s="8">
        <v>3</v>
      </c>
      <c r="D26" s="8">
        <v>13</v>
      </c>
      <c r="E26" s="8">
        <v>34</v>
      </c>
      <c r="F26" s="8">
        <v>70</v>
      </c>
      <c r="G26" s="8">
        <v>147</v>
      </c>
      <c r="H26" s="89">
        <v>267</v>
      </c>
    </row>
    <row r="27" spans="1:8" x14ac:dyDescent="0.35">
      <c r="B27" s="7" t="s">
        <v>431</v>
      </c>
      <c r="C27" s="8">
        <v>0</v>
      </c>
      <c r="D27" s="8">
        <v>3</v>
      </c>
      <c r="E27" s="8">
        <v>13</v>
      </c>
      <c r="F27" s="8">
        <v>18</v>
      </c>
      <c r="G27" s="8">
        <v>48</v>
      </c>
      <c r="H27" s="89">
        <v>82</v>
      </c>
    </row>
    <row r="28" spans="1:8" x14ac:dyDescent="0.35">
      <c r="B28" s="7" t="s">
        <v>361</v>
      </c>
      <c r="C28" s="8">
        <v>0</v>
      </c>
      <c r="D28" s="8">
        <v>0</v>
      </c>
      <c r="E28" s="8">
        <v>6</v>
      </c>
      <c r="F28" s="8">
        <v>11</v>
      </c>
      <c r="G28" s="8">
        <v>23</v>
      </c>
      <c r="H28" s="89">
        <v>40</v>
      </c>
    </row>
    <row r="29" spans="1:8" x14ac:dyDescent="0.35">
      <c r="B29" s="7" t="s">
        <v>362</v>
      </c>
      <c r="C29" s="8">
        <v>0</v>
      </c>
      <c r="D29" s="8">
        <v>15</v>
      </c>
      <c r="E29" s="8">
        <v>33</v>
      </c>
      <c r="F29" s="8">
        <v>98</v>
      </c>
      <c r="G29" s="8">
        <v>113</v>
      </c>
      <c r="H29" s="89">
        <v>259</v>
      </c>
    </row>
    <row r="30" spans="1:8" x14ac:dyDescent="0.35">
      <c r="B30" s="7" t="s">
        <v>363</v>
      </c>
      <c r="C30" s="8">
        <v>6</v>
      </c>
      <c r="D30" s="8">
        <v>11</v>
      </c>
      <c r="E30" s="8">
        <v>17</v>
      </c>
      <c r="F30" s="8">
        <v>39</v>
      </c>
      <c r="G30" s="8">
        <v>110</v>
      </c>
      <c r="H30" s="89">
        <v>183</v>
      </c>
    </row>
    <row r="31" spans="1:8" x14ac:dyDescent="0.35">
      <c r="B31" s="76" t="s">
        <v>14</v>
      </c>
      <c r="C31" s="88">
        <v>73</v>
      </c>
      <c r="D31" s="88">
        <v>378</v>
      </c>
      <c r="E31" s="88">
        <v>1436</v>
      </c>
      <c r="F31" s="88">
        <v>2340</v>
      </c>
      <c r="G31" s="88">
        <v>3623</v>
      </c>
      <c r="H31" s="88">
        <v>7850</v>
      </c>
    </row>
  </sheetData>
  <hyperlinks>
    <hyperlink ref="I1" location="'Retr par prov&amp;age EPST'!A1" display="Variable suivante" xr:uid="{C9E966A8-F95B-412A-B086-0081642FBED9}"/>
    <hyperlink ref="I2" location="'Retr par prov&amp;par sexe EPST'!A1" display="Variable précédente" xr:uid="{9A6533E8-2D19-4812-83BD-2E47AC132900}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3">
    <tabColor theme="0"/>
  </sheetPr>
  <dimension ref="B2:I11"/>
  <sheetViews>
    <sheetView showGridLines="0" zoomScaleNormal="100" workbookViewId="0"/>
  </sheetViews>
  <sheetFormatPr baseColWidth="10" defaultColWidth="11" defaultRowHeight="15.5" x14ac:dyDescent="0.35"/>
  <cols>
    <col min="1" max="1" width="11" style="12"/>
    <col min="2" max="2" width="29.5" style="12" customWidth="1"/>
    <col min="3" max="3" width="16.1640625" style="12" customWidth="1"/>
    <col min="4" max="4" width="15.1640625" style="12" customWidth="1"/>
    <col min="5" max="5" width="13.9140625" style="12" customWidth="1"/>
    <col min="6" max="6" width="15.1640625" style="12" customWidth="1"/>
    <col min="7" max="7" width="14" style="12" customWidth="1"/>
    <col min="8" max="16384" width="11" style="12"/>
  </cols>
  <sheetData>
    <row r="2" spans="2:9" ht="18" x14ac:dyDescent="0.4">
      <c r="B2" s="11" t="s">
        <v>17</v>
      </c>
      <c r="F2" s="71"/>
      <c r="I2" s="80" t="s">
        <v>253</v>
      </c>
    </row>
    <row r="4" spans="2:9" x14ac:dyDescent="0.35">
      <c r="B4" s="17" t="s">
        <v>78</v>
      </c>
      <c r="C4" s="14">
        <v>2020</v>
      </c>
      <c r="D4" s="15" t="s">
        <v>255</v>
      </c>
      <c r="E4" s="15" t="s">
        <v>279</v>
      </c>
      <c r="F4" s="15" t="s">
        <v>334</v>
      </c>
      <c r="G4" s="15" t="s">
        <v>720</v>
      </c>
      <c r="H4" s="15" t="s">
        <v>786</v>
      </c>
    </row>
    <row r="5" spans="2:9" s="135" customFormat="1" x14ac:dyDescent="0.35">
      <c r="B5" s="7" t="s">
        <v>657</v>
      </c>
      <c r="C5" s="8" t="s">
        <v>288</v>
      </c>
      <c r="D5" s="303" t="s">
        <v>289</v>
      </c>
      <c r="E5" s="304" t="s">
        <v>290</v>
      </c>
      <c r="F5" s="304" t="s">
        <v>335</v>
      </c>
      <c r="G5" s="304">
        <v>314910</v>
      </c>
      <c r="H5" s="305">
        <v>321977</v>
      </c>
    </row>
    <row r="6" spans="2:9" s="135" customFormat="1" x14ac:dyDescent="0.35">
      <c r="B6" s="127" t="s">
        <v>333</v>
      </c>
      <c r="C6" s="167" t="s">
        <v>5</v>
      </c>
      <c r="D6" s="167" t="s">
        <v>5</v>
      </c>
      <c r="E6" s="167" t="s">
        <v>5</v>
      </c>
      <c r="F6" s="398" t="s">
        <v>336</v>
      </c>
      <c r="G6" s="398">
        <v>698194</v>
      </c>
      <c r="H6" s="292">
        <v>699699</v>
      </c>
    </row>
    <row r="7" spans="2:9" s="135" customFormat="1" x14ac:dyDescent="0.35">
      <c r="B7" s="362" t="s">
        <v>14</v>
      </c>
      <c r="C7" s="381" t="s">
        <v>288</v>
      </c>
      <c r="D7" s="381" t="s">
        <v>289</v>
      </c>
      <c r="E7" s="381" t="s">
        <v>290</v>
      </c>
      <c r="F7" s="381" t="s">
        <v>337</v>
      </c>
      <c r="G7" s="381">
        <v>1013104</v>
      </c>
      <c r="H7" s="381">
        <f>H5+H6</f>
        <v>1021676</v>
      </c>
    </row>
    <row r="8" spans="2:9" s="135" customFormat="1" x14ac:dyDescent="0.35">
      <c r="B8" s="7" t="s">
        <v>4</v>
      </c>
      <c r="C8" s="8">
        <v>100</v>
      </c>
      <c r="D8" s="8" t="s">
        <v>338</v>
      </c>
      <c r="E8" s="8" t="s">
        <v>339</v>
      </c>
      <c r="F8" s="179" t="s">
        <v>340</v>
      </c>
      <c r="G8" s="304">
        <v>9827</v>
      </c>
      <c r="H8" s="276">
        <f>H7-G7</f>
        <v>8572</v>
      </c>
    </row>
    <row r="9" spans="2:9" x14ac:dyDescent="0.35">
      <c r="B9" s="161" t="s">
        <v>179</v>
      </c>
      <c r="C9" s="190">
        <v>1E-3</v>
      </c>
      <c r="D9" s="191">
        <v>0.106</v>
      </c>
      <c r="E9" s="192">
        <v>4.1000000000000002E-2</v>
      </c>
      <c r="F9" s="192">
        <v>4.0570000000000004</v>
      </c>
      <c r="G9" s="192">
        <v>9.7999999999999997E-3</v>
      </c>
      <c r="H9" s="306">
        <f>H8/G7</f>
        <v>8.461125412593376E-3</v>
      </c>
    </row>
    <row r="11" spans="2:9" x14ac:dyDescent="0.35">
      <c r="B11" s="16"/>
    </row>
  </sheetData>
  <hyperlinks>
    <hyperlink ref="I2" location="'Cotisants_H EPST par province'!A1" display="Variable suivante" xr:uid="{00000000-0004-0000-0200-000000000000}"/>
  </hyperlinks>
  <pageMargins left="0.7" right="0.7" top="0.75" bottom="0.75" header="0.3" footer="0.3"/>
  <pageSetup paperSize="9" orientation="portrait" horizontalDpi="300" verticalDpi="300" r:id="rId1"/>
  <ignoredErrors>
    <ignoredError sqref="D4:H4" numberStoredAsText="1"/>
  </ignoredErrors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D192E3-86D0-407E-80D9-F042AA5789FD}">
  <sheetPr>
    <tabColor theme="0"/>
  </sheetPr>
  <dimension ref="A1:I31"/>
  <sheetViews>
    <sheetView workbookViewId="0">
      <selection activeCell="I1" sqref="I1"/>
    </sheetView>
  </sheetViews>
  <sheetFormatPr baseColWidth="10" defaultColWidth="10.6640625" defaultRowHeight="15.5" x14ac:dyDescent="0.35"/>
  <cols>
    <col min="1" max="1" width="12.1640625" style="201" customWidth="1"/>
    <col min="2" max="2" width="14.9140625" style="201" customWidth="1"/>
    <col min="3" max="3" width="10.6640625" style="201"/>
    <col min="4" max="5" width="11.75" style="201" customWidth="1"/>
    <col min="6" max="6" width="11.83203125" style="201" customWidth="1"/>
    <col min="7" max="7" width="12.4140625" style="201" customWidth="1"/>
    <col min="8" max="16384" width="10.6640625" style="201"/>
  </cols>
  <sheetData>
    <row r="1" spans="1:9" x14ac:dyDescent="0.35">
      <c r="A1" s="194"/>
      <c r="B1" s="194"/>
      <c r="C1" s="194"/>
      <c r="D1" s="194"/>
      <c r="E1" s="194"/>
      <c r="F1" s="194"/>
      <c r="G1" s="194"/>
      <c r="H1" s="194"/>
      <c r="I1" s="203" t="s">
        <v>253</v>
      </c>
    </row>
    <row r="2" spans="1:9" ht="18" x14ac:dyDescent="0.4">
      <c r="A2" s="194"/>
      <c r="B2" s="209" t="s">
        <v>437</v>
      </c>
      <c r="C2" s="194"/>
      <c r="D2" s="194"/>
      <c r="E2" s="194"/>
      <c r="F2" s="194"/>
      <c r="G2" s="194"/>
      <c r="H2" s="194"/>
      <c r="I2" s="205" t="s">
        <v>254</v>
      </c>
    </row>
    <row r="3" spans="1:9" x14ac:dyDescent="0.35">
      <c r="A3" s="194"/>
      <c r="B3" s="194"/>
      <c r="C3" s="194"/>
      <c r="D3" s="194"/>
      <c r="E3" s="194"/>
      <c r="F3" s="194"/>
      <c r="G3" s="194"/>
      <c r="H3" s="194"/>
    </row>
    <row r="4" spans="1:9" x14ac:dyDescent="0.35">
      <c r="A4" s="194"/>
      <c r="B4" s="76" t="s">
        <v>423</v>
      </c>
      <c r="C4" s="30" t="s">
        <v>412</v>
      </c>
      <c r="D4" s="30" t="s">
        <v>413</v>
      </c>
      <c r="E4" s="30" t="s">
        <v>414</v>
      </c>
      <c r="F4" s="30" t="s">
        <v>415</v>
      </c>
      <c r="G4" s="30" t="s">
        <v>416</v>
      </c>
      <c r="H4" s="30" t="s">
        <v>14</v>
      </c>
    </row>
    <row r="5" spans="1:9" x14ac:dyDescent="0.35">
      <c r="A5" s="194"/>
      <c r="B5" s="31" t="s">
        <v>424</v>
      </c>
      <c r="C5" s="8">
        <v>0</v>
      </c>
      <c r="D5" s="8">
        <v>2</v>
      </c>
      <c r="E5" s="8">
        <v>1</v>
      </c>
      <c r="F5" s="8">
        <v>1</v>
      </c>
      <c r="G5" s="8">
        <v>1</v>
      </c>
      <c r="H5" s="116">
        <v>5</v>
      </c>
    </row>
    <row r="6" spans="1:9" x14ac:dyDescent="0.35">
      <c r="A6" s="194"/>
      <c r="B6" s="7" t="s">
        <v>8</v>
      </c>
      <c r="C6" s="8">
        <v>5</v>
      </c>
      <c r="D6" s="8">
        <v>23</v>
      </c>
      <c r="E6" s="8">
        <v>14</v>
      </c>
      <c r="F6" s="8">
        <v>15</v>
      </c>
      <c r="G6" s="8">
        <v>4</v>
      </c>
      <c r="H6" s="89">
        <v>61</v>
      </c>
    </row>
    <row r="7" spans="1:9" x14ac:dyDescent="0.35">
      <c r="A7" s="194"/>
      <c r="B7" s="7" t="s">
        <v>425</v>
      </c>
      <c r="C7" s="8">
        <v>0</v>
      </c>
      <c r="D7" s="8">
        <v>7</v>
      </c>
      <c r="E7" s="8">
        <v>10</v>
      </c>
      <c r="F7" s="8">
        <v>8</v>
      </c>
      <c r="G7" s="8">
        <v>1</v>
      </c>
      <c r="H7" s="89">
        <v>26</v>
      </c>
    </row>
    <row r="8" spans="1:9" x14ac:dyDescent="0.35">
      <c r="A8" s="194"/>
      <c r="B8" s="7" t="s">
        <v>426</v>
      </c>
      <c r="C8" s="8">
        <v>0</v>
      </c>
      <c r="D8" s="8">
        <v>11</v>
      </c>
      <c r="E8" s="8">
        <v>13</v>
      </c>
      <c r="F8" s="8">
        <v>7</v>
      </c>
      <c r="G8" s="8">
        <v>5</v>
      </c>
      <c r="H8" s="89">
        <v>36</v>
      </c>
    </row>
    <row r="9" spans="1:9" x14ac:dyDescent="0.35">
      <c r="A9" s="194"/>
      <c r="B9" s="7" t="s">
        <v>427</v>
      </c>
      <c r="C9" s="8">
        <v>0</v>
      </c>
      <c r="D9" s="8">
        <v>12</v>
      </c>
      <c r="E9" s="8">
        <v>10</v>
      </c>
      <c r="F9" s="8">
        <v>7</v>
      </c>
      <c r="G9" s="8">
        <v>4</v>
      </c>
      <c r="H9" s="89">
        <v>33</v>
      </c>
    </row>
    <row r="10" spans="1:9" x14ac:dyDescent="0.35">
      <c r="A10" s="194"/>
      <c r="B10" s="7" t="s">
        <v>345</v>
      </c>
      <c r="C10" s="8">
        <v>0</v>
      </c>
      <c r="D10" s="8">
        <v>17</v>
      </c>
      <c r="E10" s="8">
        <v>22</v>
      </c>
      <c r="F10" s="8">
        <v>11</v>
      </c>
      <c r="G10" s="8">
        <v>4</v>
      </c>
      <c r="H10" s="89">
        <v>54</v>
      </c>
    </row>
    <row r="11" spans="1:9" x14ac:dyDescent="0.35">
      <c r="A11" s="194"/>
      <c r="B11" s="7" t="s">
        <v>428</v>
      </c>
      <c r="C11" s="8">
        <v>1</v>
      </c>
      <c r="D11" s="8">
        <v>16</v>
      </c>
      <c r="E11" s="8">
        <v>16</v>
      </c>
      <c r="F11" s="8">
        <v>13</v>
      </c>
      <c r="G11" s="8">
        <v>5</v>
      </c>
      <c r="H11" s="89">
        <v>51</v>
      </c>
    </row>
    <row r="12" spans="1:9" x14ac:dyDescent="0.35">
      <c r="A12" s="194"/>
      <c r="B12" s="7" t="s">
        <v>429</v>
      </c>
      <c r="C12" s="8">
        <v>4</v>
      </c>
      <c r="D12" s="8">
        <v>57</v>
      </c>
      <c r="E12" s="8">
        <v>131</v>
      </c>
      <c r="F12" s="8">
        <v>82</v>
      </c>
      <c r="G12" s="8">
        <v>33</v>
      </c>
      <c r="H12" s="89">
        <v>307</v>
      </c>
    </row>
    <row r="13" spans="1:9" x14ac:dyDescent="0.35">
      <c r="A13" s="194"/>
      <c r="B13" s="7" t="s">
        <v>9</v>
      </c>
      <c r="C13" s="8">
        <v>1</v>
      </c>
      <c r="D13" s="8">
        <v>10</v>
      </c>
      <c r="E13" s="8">
        <v>24</v>
      </c>
      <c r="F13" s="8">
        <v>6</v>
      </c>
      <c r="G13" s="8">
        <v>2</v>
      </c>
      <c r="H13" s="89">
        <v>43</v>
      </c>
    </row>
    <row r="14" spans="1:9" x14ac:dyDescent="0.35">
      <c r="A14" s="194"/>
      <c r="B14" s="7" t="s">
        <v>10</v>
      </c>
      <c r="C14" s="8">
        <v>30</v>
      </c>
      <c r="D14" s="8">
        <v>156</v>
      </c>
      <c r="E14" s="8">
        <v>269</v>
      </c>
      <c r="F14" s="8">
        <v>211</v>
      </c>
      <c r="G14" s="8">
        <v>234</v>
      </c>
      <c r="H14" s="89">
        <v>900</v>
      </c>
    </row>
    <row r="15" spans="1:9" x14ac:dyDescent="0.35">
      <c r="A15" s="194"/>
      <c r="B15" s="7" t="s">
        <v>349</v>
      </c>
      <c r="C15" s="8">
        <v>2</v>
      </c>
      <c r="D15" s="8">
        <v>22</v>
      </c>
      <c r="E15" s="8">
        <v>67</v>
      </c>
      <c r="F15" s="8">
        <v>65</v>
      </c>
      <c r="G15" s="8">
        <v>36</v>
      </c>
      <c r="H15" s="89">
        <v>192</v>
      </c>
    </row>
    <row r="16" spans="1:9" x14ac:dyDescent="0.35">
      <c r="A16" s="194"/>
      <c r="B16" s="7" t="s">
        <v>350</v>
      </c>
      <c r="C16" s="8">
        <v>3</v>
      </c>
      <c r="D16" s="8">
        <v>11</v>
      </c>
      <c r="E16" s="8">
        <v>8</v>
      </c>
      <c r="F16" s="8">
        <v>1</v>
      </c>
      <c r="G16" s="8">
        <v>5</v>
      </c>
      <c r="H16" s="89">
        <v>28</v>
      </c>
    </row>
    <row r="17" spans="1:8" x14ac:dyDescent="0.35">
      <c r="A17" s="2"/>
      <c r="B17" s="7" t="s">
        <v>351</v>
      </c>
      <c r="C17" s="8">
        <v>5</v>
      </c>
      <c r="D17" s="8">
        <v>31</v>
      </c>
      <c r="E17" s="8">
        <v>29</v>
      </c>
      <c r="F17" s="8">
        <v>9</v>
      </c>
      <c r="G17" s="8">
        <v>10</v>
      </c>
      <c r="H17" s="89">
        <v>84</v>
      </c>
    </row>
    <row r="18" spans="1:8" x14ac:dyDescent="0.35">
      <c r="B18" s="7" t="s">
        <v>352</v>
      </c>
      <c r="C18" s="8">
        <v>1</v>
      </c>
      <c r="D18" s="8">
        <v>9</v>
      </c>
      <c r="E18" s="8">
        <v>12</v>
      </c>
      <c r="F18" s="8">
        <v>16</v>
      </c>
      <c r="G18" s="8">
        <v>0</v>
      </c>
      <c r="H18" s="89">
        <v>38</v>
      </c>
    </row>
    <row r="19" spans="1:8" x14ac:dyDescent="0.35">
      <c r="B19" s="7" t="s">
        <v>353</v>
      </c>
      <c r="C19" s="8">
        <v>2</v>
      </c>
      <c r="D19" s="8">
        <v>2</v>
      </c>
      <c r="E19" s="8">
        <v>6</v>
      </c>
      <c r="F19" s="8">
        <v>4</v>
      </c>
      <c r="G19" s="8">
        <v>0</v>
      </c>
      <c r="H19" s="89">
        <v>14</v>
      </c>
    </row>
    <row r="20" spans="1:8" x14ac:dyDescent="0.35">
      <c r="B20" s="7" t="s">
        <v>354</v>
      </c>
      <c r="C20" s="8">
        <v>0</v>
      </c>
      <c r="D20" s="8">
        <v>0</v>
      </c>
      <c r="E20" s="8">
        <v>1</v>
      </c>
      <c r="F20" s="8">
        <v>0</v>
      </c>
      <c r="G20" s="8">
        <v>0</v>
      </c>
      <c r="H20" s="89">
        <v>1</v>
      </c>
    </row>
    <row r="21" spans="1:8" x14ac:dyDescent="0.35">
      <c r="B21" s="7" t="s">
        <v>11</v>
      </c>
      <c r="C21" s="8">
        <v>0</v>
      </c>
      <c r="D21" s="8">
        <v>4</v>
      </c>
      <c r="E21" s="8">
        <v>2</v>
      </c>
      <c r="F21" s="8">
        <v>0</v>
      </c>
      <c r="G21" s="8">
        <v>0</v>
      </c>
      <c r="H21" s="89">
        <v>6</v>
      </c>
    </row>
    <row r="22" spans="1:8" x14ac:dyDescent="0.35">
      <c r="B22" s="7" t="s">
        <v>355</v>
      </c>
      <c r="C22" s="8">
        <v>36</v>
      </c>
      <c r="D22" s="8">
        <v>4</v>
      </c>
      <c r="E22" s="8">
        <v>5</v>
      </c>
      <c r="F22" s="8">
        <v>10</v>
      </c>
      <c r="G22" s="8">
        <v>0</v>
      </c>
      <c r="H22" s="89">
        <v>55</v>
      </c>
    </row>
    <row r="23" spans="1:8" x14ac:dyDescent="0.35">
      <c r="B23" s="7" t="s">
        <v>12</v>
      </c>
      <c r="C23" s="8">
        <v>4</v>
      </c>
      <c r="D23" s="8">
        <v>13</v>
      </c>
      <c r="E23" s="8">
        <v>28</v>
      </c>
      <c r="F23" s="8">
        <v>17</v>
      </c>
      <c r="G23" s="8">
        <v>3</v>
      </c>
      <c r="H23" s="89">
        <v>65</v>
      </c>
    </row>
    <row r="24" spans="1:8" x14ac:dyDescent="0.35">
      <c r="B24" s="7" t="s">
        <v>430</v>
      </c>
      <c r="C24" s="8">
        <v>6</v>
      </c>
      <c r="D24" s="8">
        <v>58</v>
      </c>
      <c r="E24" s="8">
        <v>74</v>
      </c>
      <c r="F24" s="8">
        <v>52</v>
      </c>
      <c r="G24" s="8">
        <v>40</v>
      </c>
      <c r="H24" s="89">
        <v>230</v>
      </c>
    </row>
    <row r="25" spans="1:8" x14ac:dyDescent="0.35">
      <c r="B25" s="7" t="s">
        <v>358</v>
      </c>
      <c r="C25" s="8">
        <v>0</v>
      </c>
      <c r="D25" s="8">
        <v>10</v>
      </c>
      <c r="E25" s="8">
        <v>10</v>
      </c>
      <c r="F25" s="8">
        <v>9</v>
      </c>
      <c r="G25" s="8">
        <v>0</v>
      </c>
      <c r="H25" s="89">
        <v>29</v>
      </c>
    </row>
    <row r="26" spans="1:8" x14ac:dyDescent="0.35">
      <c r="B26" s="7" t="s">
        <v>13</v>
      </c>
      <c r="C26" s="8">
        <v>4</v>
      </c>
      <c r="D26" s="8">
        <v>34</v>
      </c>
      <c r="E26" s="8">
        <v>59</v>
      </c>
      <c r="F26" s="8">
        <v>29</v>
      </c>
      <c r="G26" s="8">
        <v>23</v>
      </c>
      <c r="H26" s="89">
        <v>149</v>
      </c>
    </row>
    <row r="27" spans="1:8" x14ac:dyDescent="0.35">
      <c r="B27" s="7" t="s">
        <v>431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9">
        <v>1</v>
      </c>
    </row>
    <row r="28" spans="1:8" x14ac:dyDescent="0.35">
      <c r="B28" s="7" t="s">
        <v>361</v>
      </c>
      <c r="C28" s="8">
        <v>0</v>
      </c>
      <c r="D28" s="8">
        <v>5</v>
      </c>
      <c r="E28" s="8">
        <v>8</v>
      </c>
      <c r="F28" s="8">
        <v>3</v>
      </c>
      <c r="G28" s="8">
        <v>0</v>
      </c>
      <c r="H28" s="89">
        <v>16</v>
      </c>
    </row>
    <row r="29" spans="1:8" x14ac:dyDescent="0.35">
      <c r="B29" s="7" t="s">
        <v>362</v>
      </c>
      <c r="C29" s="8">
        <v>52</v>
      </c>
      <c r="D29" s="8">
        <v>129</v>
      </c>
      <c r="E29" s="8">
        <v>73</v>
      </c>
      <c r="F29" s="8">
        <v>45</v>
      </c>
      <c r="G29" s="8">
        <v>26</v>
      </c>
      <c r="H29" s="89">
        <v>325</v>
      </c>
    </row>
    <row r="30" spans="1:8" x14ac:dyDescent="0.35">
      <c r="B30" s="7" t="s">
        <v>363</v>
      </c>
      <c r="C30" s="8">
        <v>0</v>
      </c>
      <c r="D30" s="8">
        <v>7</v>
      </c>
      <c r="E30" s="8">
        <v>5</v>
      </c>
      <c r="F30" s="8">
        <v>2</v>
      </c>
      <c r="G30" s="8">
        <v>0</v>
      </c>
      <c r="H30" s="89">
        <v>14</v>
      </c>
    </row>
    <row r="31" spans="1:8" x14ac:dyDescent="0.35">
      <c r="B31" s="76" t="s">
        <v>14</v>
      </c>
      <c r="C31" s="88">
        <v>156</v>
      </c>
      <c r="D31" s="88">
        <v>650</v>
      </c>
      <c r="E31" s="88">
        <v>898</v>
      </c>
      <c r="F31" s="88">
        <v>623</v>
      </c>
      <c r="G31" s="88">
        <v>436</v>
      </c>
      <c r="H31" s="88">
        <v>2763</v>
      </c>
    </row>
  </sheetData>
  <hyperlinks>
    <hyperlink ref="I1" location="'Prestations servies'!A1" display="Variable suivante" xr:uid="{275EA2F9-EC8E-491E-8F0C-052FAD30384F}"/>
    <hyperlink ref="I2" location="'Retr par prov&amp;age H EPST'!A1" display="Variable précédente" xr:uid="{B89C69C1-FF6C-4B02-BC85-4FBFE3602A46}"/>
  </hyperlinks>
  <pageMargins left="0.7" right="0.7" top="0.75" bottom="0.75" header="0.3" footer="0.3"/>
  <drawing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Feuil32">
    <tabColor theme="0"/>
  </sheetPr>
  <dimension ref="B1:I14"/>
  <sheetViews>
    <sheetView showGridLines="0" workbookViewId="0">
      <selection activeCell="H1" sqref="H1"/>
    </sheetView>
  </sheetViews>
  <sheetFormatPr baseColWidth="10" defaultColWidth="11" defaultRowHeight="15.5" x14ac:dyDescent="0.35"/>
  <cols>
    <col min="1" max="1" width="11" style="12"/>
    <col min="2" max="2" width="18.83203125" style="12" customWidth="1"/>
    <col min="3" max="3" width="16.83203125" style="12" customWidth="1"/>
    <col min="4" max="4" width="14.33203125" style="12" customWidth="1"/>
    <col min="5" max="5" width="14.08203125" style="12" customWidth="1"/>
    <col min="6" max="7" width="17.33203125" style="12" customWidth="1"/>
    <col min="8" max="8" width="17.25" style="12" customWidth="1"/>
    <col min="9" max="16384" width="11" style="12"/>
  </cols>
  <sheetData>
    <row r="1" spans="2:9" x14ac:dyDescent="0.35">
      <c r="H1" s="80" t="s">
        <v>253</v>
      </c>
    </row>
    <row r="2" spans="2:9" ht="18" x14ac:dyDescent="0.4">
      <c r="B2" s="11" t="s">
        <v>206</v>
      </c>
      <c r="H2" s="81" t="s">
        <v>254</v>
      </c>
    </row>
    <row r="4" spans="2:9" x14ac:dyDescent="0.35">
      <c r="B4" s="47" t="s">
        <v>196</v>
      </c>
      <c r="C4" s="245" t="s">
        <v>86</v>
      </c>
      <c r="D4" s="108">
        <v>2021</v>
      </c>
      <c r="E4" s="108">
        <v>2022</v>
      </c>
      <c r="F4" s="108">
        <v>2023</v>
      </c>
      <c r="G4" s="108">
        <v>2024</v>
      </c>
      <c r="H4" s="108">
        <v>2025</v>
      </c>
    </row>
    <row r="5" spans="2:9" x14ac:dyDescent="0.35">
      <c r="B5" s="557" t="s">
        <v>438</v>
      </c>
      <c r="C5" s="239" t="s">
        <v>87</v>
      </c>
      <c r="D5" s="153" t="s">
        <v>440</v>
      </c>
      <c r="E5" s="237" t="s">
        <v>441</v>
      </c>
      <c r="F5" s="237" t="s">
        <v>442</v>
      </c>
      <c r="G5" s="237" t="s">
        <v>739</v>
      </c>
      <c r="H5" s="154">
        <v>24984.298417000002</v>
      </c>
    </row>
    <row r="6" spans="2:9" x14ac:dyDescent="0.35">
      <c r="B6" s="558"/>
      <c r="C6" s="244" t="s">
        <v>315</v>
      </c>
      <c r="D6" s="155">
        <v>89.8</v>
      </c>
      <c r="E6" s="238">
        <v>186.6</v>
      </c>
      <c r="F6" s="238">
        <v>653</v>
      </c>
      <c r="G6" s="238" t="s">
        <v>741</v>
      </c>
      <c r="H6" s="156">
        <v>4928.5722210000004</v>
      </c>
    </row>
    <row r="7" spans="2:9" x14ac:dyDescent="0.35">
      <c r="B7" s="240" t="s">
        <v>439</v>
      </c>
      <c r="C7" s="239" t="s">
        <v>87</v>
      </c>
      <c r="D7" s="153" t="s">
        <v>5</v>
      </c>
      <c r="E7" s="153" t="s">
        <v>5</v>
      </c>
      <c r="F7" s="237" t="s">
        <v>443</v>
      </c>
      <c r="G7" s="237" t="s">
        <v>740</v>
      </c>
      <c r="H7" s="154">
        <v>5525.82006</v>
      </c>
    </row>
    <row r="8" spans="2:9" x14ac:dyDescent="0.35">
      <c r="B8" s="240"/>
      <c r="C8" s="239" t="s">
        <v>315</v>
      </c>
      <c r="D8" s="241" t="s">
        <v>5</v>
      </c>
      <c r="E8" s="242" t="s">
        <v>5</v>
      </c>
      <c r="F8" s="242">
        <v>17.100000000000001</v>
      </c>
      <c r="G8" s="242">
        <v>83</v>
      </c>
      <c r="H8" s="243">
        <v>72.992200000000011</v>
      </c>
    </row>
    <row r="9" spans="2:9" x14ac:dyDescent="0.35">
      <c r="B9" s="559" t="s">
        <v>14</v>
      </c>
      <c r="C9" s="560"/>
      <c r="D9" s="247" t="s">
        <v>444</v>
      </c>
      <c r="E9" s="248" t="s">
        <v>445</v>
      </c>
      <c r="F9" s="406" t="s">
        <v>446</v>
      </c>
      <c r="G9" s="406">
        <v>28929.5</v>
      </c>
      <c r="H9" s="249">
        <v>35511.682897999999</v>
      </c>
    </row>
    <row r="10" spans="2:9" x14ac:dyDescent="0.35">
      <c r="B10" s="561" t="s">
        <v>4</v>
      </c>
      <c r="C10" s="562"/>
      <c r="D10" s="153">
        <v>5.8</v>
      </c>
      <c r="E10" s="153">
        <v>398</v>
      </c>
      <c r="F10" s="237" t="s">
        <v>447</v>
      </c>
      <c r="G10" s="237" t="s">
        <v>1143</v>
      </c>
      <c r="H10" s="154">
        <v>6582.2353189999958</v>
      </c>
      <c r="I10" s="533"/>
    </row>
    <row r="11" spans="2:9" x14ac:dyDescent="0.35">
      <c r="B11" s="563" t="s">
        <v>179</v>
      </c>
      <c r="C11" s="563"/>
      <c r="D11" s="246">
        <v>4.0000000000000001E-3</v>
      </c>
      <c r="E11" s="246">
        <v>0.246</v>
      </c>
      <c r="F11" s="246">
        <v>6.3289999999999997</v>
      </c>
      <c r="G11" s="512">
        <v>0.96</v>
      </c>
      <c r="H11" s="405">
        <v>0.22752716936696937</v>
      </c>
    </row>
    <row r="12" spans="2:9" x14ac:dyDescent="0.35">
      <c r="C12" s="16"/>
    </row>
    <row r="13" spans="2:9" x14ac:dyDescent="0.35">
      <c r="C13" s="12" t="s">
        <v>3</v>
      </c>
    </row>
    <row r="14" spans="2:9" x14ac:dyDescent="0.35">
      <c r="C14" s="16"/>
    </row>
  </sheetData>
  <mergeCells count="4">
    <mergeCell ref="B5:B6"/>
    <mergeCell ref="B9:C9"/>
    <mergeCell ref="B10:C10"/>
    <mergeCell ref="B11:C11"/>
  </mergeCells>
  <hyperlinks>
    <hyperlink ref="H1" location="'Age et pens mensuelles'!A1" display="Variable suivante" xr:uid="{00000000-0004-0000-1F00-000000000000}"/>
    <hyperlink ref="H2" location="'Retr par prov&amp;age EPST'!A1" display="Variable précédente" xr:uid="{00000000-0004-0000-1F00-000001000000}"/>
  </hyperlinks>
  <pageMargins left="0.7" right="0.7" top="0.75" bottom="0.75" header="0.3" footer="0.3"/>
  <pageSetup paperSize="9" orientation="portrait" r:id="rId1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45F471-C6A8-41F8-8E31-F75F84FF4D8B}">
  <sheetPr>
    <tabColor theme="0"/>
  </sheetPr>
  <dimension ref="A1:H15"/>
  <sheetViews>
    <sheetView workbookViewId="0">
      <selection activeCell="H1" sqref="H1"/>
    </sheetView>
  </sheetViews>
  <sheetFormatPr baseColWidth="10" defaultColWidth="10.6640625" defaultRowHeight="15.5" x14ac:dyDescent="0.35"/>
  <cols>
    <col min="1" max="1" width="10.6640625" style="201"/>
    <col min="2" max="2" width="20.75" style="201" customWidth="1"/>
    <col min="3" max="3" width="10.6640625" style="201"/>
    <col min="4" max="4" width="18.1640625" style="201" customWidth="1"/>
    <col min="5" max="5" width="41.6640625" style="201" customWidth="1"/>
    <col min="6" max="16384" width="10.6640625" style="201"/>
  </cols>
  <sheetData>
    <row r="1" spans="1:8" x14ac:dyDescent="0.35">
      <c r="A1" s="202"/>
      <c r="B1" s="202"/>
      <c r="C1" s="202"/>
      <c r="D1" s="202"/>
      <c r="E1" s="202"/>
      <c r="F1" s="202"/>
      <c r="G1" s="202"/>
      <c r="H1" s="203" t="s">
        <v>253</v>
      </c>
    </row>
    <row r="2" spans="1:8" ht="18" x14ac:dyDescent="0.4">
      <c r="A2" s="202"/>
      <c r="B2" s="204" t="s">
        <v>711</v>
      </c>
      <c r="C2" s="202"/>
      <c r="D2" s="202"/>
      <c r="E2" s="202"/>
      <c r="F2" s="202"/>
      <c r="G2" s="202"/>
      <c r="H2" s="205" t="s">
        <v>254</v>
      </c>
    </row>
    <row r="3" spans="1:8" x14ac:dyDescent="0.35">
      <c r="A3" s="202"/>
      <c r="B3" s="202"/>
      <c r="C3" s="202"/>
      <c r="D3" s="202"/>
      <c r="E3" s="202"/>
      <c r="F3" s="202"/>
      <c r="G3" s="202"/>
      <c r="H3" s="202"/>
    </row>
    <row r="4" spans="1:8" x14ac:dyDescent="0.35">
      <c r="B4" s="47" t="s">
        <v>448</v>
      </c>
      <c r="C4" s="245" t="s">
        <v>449</v>
      </c>
      <c r="D4" s="47" t="s">
        <v>450</v>
      </c>
      <c r="E4" s="250" t="s">
        <v>452</v>
      </c>
      <c r="F4" s="186"/>
      <c r="G4" s="318"/>
      <c r="H4" s="186"/>
    </row>
    <row r="5" spans="1:8" x14ac:dyDescent="0.35">
      <c r="B5" s="564" t="s">
        <v>87</v>
      </c>
      <c r="C5" s="239" t="s">
        <v>83</v>
      </c>
      <c r="D5" s="86">
        <v>74.812090313182807</v>
      </c>
      <c r="E5" s="86">
        <v>163294.02039329935</v>
      </c>
    </row>
    <row r="6" spans="1:8" x14ac:dyDescent="0.35">
      <c r="B6" s="565"/>
      <c r="C6" s="239" t="s">
        <v>82</v>
      </c>
      <c r="D6" s="86">
        <v>77.445176160684881</v>
      </c>
      <c r="E6" s="86">
        <v>157826.48337174844</v>
      </c>
    </row>
    <row r="7" spans="1:8" x14ac:dyDescent="0.35">
      <c r="B7" s="559" t="s">
        <v>451</v>
      </c>
      <c r="C7" s="560"/>
      <c r="D7" s="251">
        <v>76.959715321606012</v>
      </c>
      <c r="E7" s="252">
        <v>158834.53068349671</v>
      </c>
    </row>
    <row r="10" spans="1:8" ht="18" x14ac:dyDescent="0.4">
      <c r="B10" s="204" t="s">
        <v>712</v>
      </c>
      <c r="C10" s="202"/>
      <c r="D10" s="202"/>
      <c r="E10" s="202"/>
    </row>
    <row r="11" spans="1:8" x14ac:dyDescent="0.35">
      <c r="B11" s="202"/>
      <c r="C11" s="202"/>
      <c r="D11" s="202"/>
      <c r="E11" s="202"/>
    </row>
    <row r="12" spans="1:8" x14ac:dyDescent="0.35">
      <c r="B12" s="47" t="s">
        <v>448</v>
      </c>
      <c r="C12" s="245" t="s">
        <v>449</v>
      </c>
      <c r="D12" s="47" t="s">
        <v>450</v>
      </c>
      <c r="E12" s="250" t="s">
        <v>452</v>
      </c>
    </row>
    <row r="13" spans="1:8" x14ac:dyDescent="0.35">
      <c r="B13" s="564" t="s">
        <v>87</v>
      </c>
      <c r="C13" s="239" t="s">
        <v>83</v>
      </c>
      <c r="D13" s="86">
        <v>76.712643678160916</v>
      </c>
      <c r="E13" s="86">
        <v>909881.72413793101</v>
      </c>
    </row>
    <row r="14" spans="1:8" x14ac:dyDescent="0.35">
      <c r="B14" s="565"/>
      <c r="C14" s="239" t="s">
        <v>82</v>
      </c>
      <c r="D14" s="86">
        <v>78.45265588914549</v>
      </c>
      <c r="E14" s="86">
        <v>873988.19861431874</v>
      </c>
    </row>
    <row r="15" spans="1:8" x14ac:dyDescent="0.35">
      <c r="B15" s="559" t="s">
        <v>451</v>
      </c>
      <c r="C15" s="560"/>
      <c r="D15" s="251">
        <v>78.161538461538456</v>
      </c>
      <c r="E15" s="252">
        <v>879993.4615384615</v>
      </c>
    </row>
  </sheetData>
  <mergeCells count="4">
    <mergeCell ref="B5:B6"/>
    <mergeCell ref="B7:C7"/>
    <mergeCell ref="B13:B14"/>
    <mergeCell ref="B15:C15"/>
  </mergeCells>
  <hyperlinks>
    <hyperlink ref="H1" location="'Pensions de Retr. mensuelles H '!A1" display="Variable suivante" xr:uid="{487A36FC-D702-44BB-840C-12A42B9CF504}"/>
    <hyperlink ref="H2" location="'Prestations servies'!A1" display="Variable précédente" xr:uid="{0B886E1C-EAA4-4876-8DB5-99DC5934ECA0}"/>
  </hyperlinks>
  <pageMargins left="0.7" right="0.7" top="0.75" bottom="0.75" header="0.3" footer="0.3"/>
  <drawing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Feuil34">
    <tabColor theme="0"/>
  </sheetPr>
  <dimension ref="B1:G21"/>
  <sheetViews>
    <sheetView showGridLines="0" workbookViewId="0">
      <selection activeCell="F1" sqref="F1"/>
    </sheetView>
  </sheetViews>
  <sheetFormatPr baseColWidth="10" defaultColWidth="11" defaultRowHeight="15.5" x14ac:dyDescent="0.35"/>
  <cols>
    <col min="1" max="1" width="13.6640625" style="12" customWidth="1"/>
    <col min="2" max="2" width="26.08203125" style="12" customWidth="1"/>
    <col min="3" max="3" width="48.58203125" style="12" customWidth="1"/>
    <col min="4" max="4" width="11" style="12"/>
    <col min="5" max="5" width="19" style="12" bestFit="1" customWidth="1"/>
    <col min="6" max="6" width="12.33203125" style="12" bestFit="1" customWidth="1"/>
    <col min="7" max="16384" width="11" style="12"/>
  </cols>
  <sheetData>
    <row r="1" spans="2:6" x14ac:dyDescent="0.35">
      <c r="F1" s="80" t="s">
        <v>253</v>
      </c>
    </row>
    <row r="2" spans="2:6" ht="18" x14ac:dyDescent="0.4">
      <c r="B2" s="11" t="s">
        <v>1144</v>
      </c>
      <c r="F2" s="81" t="s">
        <v>254</v>
      </c>
    </row>
    <row r="3" spans="2:6" ht="18" x14ac:dyDescent="0.4">
      <c r="B3" s="11"/>
      <c r="F3" s="81"/>
    </row>
    <row r="4" spans="2:6" x14ac:dyDescent="0.35">
      <c r="B4" s="47">
        <v>2025</v>
      </c>
      <c r="C4" s="52" t="s">
        <v>88</v>
      </c>
    </row>
    <row r="5" spans="2:6" x14ac:dyDescent="0.35">
      <c r="B5" s="7" t="s">
        <v>92</v>
      </c>
      <c r="C5" s="8">
        <v>1957478240</v>
      </c>
    </row>
    <row r="6" spans="2:6" x14ac:dyDescent="0.35">
      <c r="B6" s="7" t="s">
        <v>93</v>
      </c>
      <c r="C6" s="8">
        <v>2042887320</v>
      </c>
    </row>
    <row r="7" spans="2:6" x14ac:dyDescent="0.35">
      <c r="B7" s="51" t="s">
        <v>94</v>
      </c>
      <c r="C7" s="50">
        <v>2035838090</v>
      </c>
    </row>
    <row r="8" spans="2:6" x14ac:dyDescent="0.35">
      <c r="B8" s="54" t="s">
        <v>72</v>
      </c>
      <c r="C8" s="55">
        <v>6036203650</v>
      </c>
    </row>
    <row r="9" spans="2:6" x14ac:dyDescent="0.35">
      <c r="B9" s="7" t="s">
        <v>95</v>
      </c>
      <c r="C9" s="8">
        <v>2082320860</v>
      </c>
    </row>
    <row r="10" spans="2:6" x14ac:dyDescent="0.35">
      <c r="B10" s="7" t="s">
        <v>96</v>
      </c>
      <c r="C10" s="8">
        <v>2093991750</v>
      </c>
    </row>
    <row r="11" spans="2:6" x14ac:dyDescent="0.35">
      <c r="B11" s="51" t="s">
        <v>97</v>
      </c>
      <c r="C11" s="50">
        <v>2262606290</v>
      </c>
    </row>
    <row r="12" spans="2:6" x14ac:dyDescent="0.35">
      <c r="B12" s="54" t="s">
        <v>73</v>
      </c>
      <c r="C12" s="55">
        <v>6438918900</v>
      </c>
      <c r="F12" s="16"/>
    </row>
    <row r="13" spans="2:6" x14ac:dyDescent="0.35">
      <c r="B13" s="7" t="s">
        <v>98</v>
      </c>
      <c r="C13" s="8">
        <v>2048914020</v>
      </c>
    </row>
    <row r="14" spans="2:6" x14ac:dyDescent="0.35">
      <c r="B14" s="7" t="s">
        <v>99</v>
      </c>
      <c r="C14" s="8">
        <v>2064573703</v>
      </c>
      <c r="F14" s="165"/>
    </row>
    <row r="15" spans="2:6" x14ac:dyDescent="0.35">
      <c r="B15" s="51" t="s">
        <v>100</v>
      </c>
      <c r="C15" s="50">
        <v>2128274830</v>
      </c>
    </row>
    <row r="16" spans="2:6" x14ac:dyDescent="0.35">
      <c r="B16" s="54" t="s">
        <v>74</v>
      </c>
      <c r="C16" s="55">
        <v>6241762553</v>
      </c>
    </row>
    <row r="17" spans="2:7" x14ac:dyDescent="0.35">
      <c r="B17" s="7" t="s">
        <v>89</v>
      </c>
      <c r="C17" s="8">
        <v>2116150680</v>
      </c>
      <c r="G17" s="16"/>
    </row>
    <row r="18" spans="2:7" x14ac:dyDescent="0.35">
      <c r="B18" s="7" t="s">
        <v>90</v>
      </c>
      <c r="C18" s="8">
        <v>2168398200</v>
      </c>
    </row>
    <row r="19" spans="2:7" x14ac:dyDescent="0.35">
      <c r="B19" s="51" t="s">
        <v>91</v>
      </c>
      <c r="C19" s="50">
        <v>1982864434</v>
      </c>
    </row>
    <row r="20" spans="2:7" x14ac:dyDescent="0.35">
      <c r="B20" s="54" t="s">
        <v>71</v>
      </c>
      <c r="C20" s="55">
        <v>6267413314</v>
      </c>
    </row>
    <row r="21" spans="2:7" x14ac:dyDescent="0.35">
      <c r="B21" s="47" t="s">
        <v>14</v>
      </c>
      <c r="C21" s="125">
        <v>24984298417</v>
      </c>
    </row>
  </sheetData>
  <hyperlinks>
    <hyperlink ref="F1" location="'Pensions mensuelles EPST'!A1" display="Variable suivante" xr:uid="{00000000-0004-0000-2100-000000000000}"/>
    <hyperlink ref="F2" location="'Age et pens mensuelles'!A1" display="Variable précédente" xr:uid="{00000000-0004-0000-2100-000001000000}"/>
  </hyperlinks>
  <pageMargins left="0.7" right="0.7" top="0.75" bottom="0.75" header="0.3" footer="0.3"/>
  <drawing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3D22ED-A4A4-4440-83F2-F49CFD14BD8F}">
  <sheetPr>
    <tabColor theme="0"/>
  </sheetPr>
  <dimension ref="A1:F21"/>
  <sheetViews>
    <sheetView workbookViewId="0">
      <selection activeCell="F1" sqref="F1"/>
    </sheetView>
  </sheetViews>
  <sheetFormatPr baseColWidth="10" defaultColWidth="10.6640625" defaultRowHeight="15.5" x14ac:dyDescent="0.35"/>
  <cols>
    <col min="1" max="1" width="13.6640625" style="201" customWidth="1"/>
    <col min="2" max="2" width="25.1640625" style="201" customWidth="1"/>
    <col min="3" max="3" width="50" style="201" customWidth="1"/>
    <col min="4" max="16384" width="10.6640625" style="201"/>
  </cols>
  <sheetData>
    <row r="1" spans="1:6" x14ac:dyDescent="0.35">
      <c r="A1" s="202"/>
      <c r="B1" s="202"/>
      <c r="C1" s="202"/>
      <c r="D1" s="202"/>
      <c r="F1" s="203" t="s">
        <v>253</v>
      </c>
    </row>
    <row r="2" spans="1:6" ht="18" x14ac:dyDescent="0.4">
      <c r="A2" s="202"/>
      <c r="B2" s="204" t="s">
        <v>1145</v>
      </c>
      <c r="C2" s="202"/>
      <c r="D2" s="202"/>
      <c r="F2" s="205" t="s">
        <v>254</v>
      </c>
    </row>
    <row r="3" spans="1:6" x14ac:dyDescent="0.35">
      <c r="A3" s="202"/>
      <c r="B3" s="202"/>
      <c r="C3" s="202"/>
      <c r="D3" s="202"/>
      <c r="E3" s="202"/>
    </row>
    <row r="4" spans="1:6" x14ac:dyDescent="0.35">
      <c r="A4" s="202"/>
      <c r="B4" s="47">
        <v>2024</v>
      </c>
      <c r="C4" s="52" t="s">
        <v>88</v>
      </c>
      <c r="D4" s="202"/>
      <c r="E4" s="202"/>
    </row>
    <row r="5" spans="1:6" x14ac:dyDescent="0.35">
      <c r="A5" s="202"/>
      <c r="B5" s="7" t="s">
        <v>92</v>
      </c>
      <c r="C5" s="8">
        <v>336797230</v>
      </c>
      <c r="D5" s="202"/>
      <c r="E5" s="202"/>
    </row>
    <row r="6" spans="1:6" x14ac:dyDescent="0.35">
      <c r="A6" s="202"/>
      <c r="B6" s="7" t="s">
        <v>93</v>
      </c>
      <c r="C6" s="8">
        <v>338320330</v>
      </c>
      <c r="D6" s="202"/>
      <c r="E6" s="202"/>
    </row>
    <row r="7" spans="1:6" x14ac:dyDescent="0.35">
      <c r="A7" s="202"/>
      <c r="B7" s="51" t="s">
        <v>94</v>
      </c>
      <c r="C7" s="8">
        <v>757410900</v>
      </c>
      <c r="D7" s="202"/>
      <c r="E7" s="202"/>
    </row>
    <row r="8" spans="1:6" x14ac:dyDescent="0.35">
      <c r="A8" s="202"/>
      <c r="B8" s="54" t="s">
        <v>72</v>
      </c>
      <c r="C8" s="253">
        <v>1432528460</v>
      </c>
      <c r="D8" s="202"/>
      <c r="E8" s="202"/>
    </row>
    <row r="9" spans="1:6" x14ac:dyDescent="0.35">
      <c r="A9" s="202"/>
      <c r="B9" s="7" t="s">
        <v>95</v>
      </c>
      <c r="C9" s="8">
        <v>415150330</v>
      </c>
      <c r="D9" s="202"/>
      <c r="E9" s="202"/>
    </row>
    <row r="10" spans="1:6" x14ac:dyDescent="0.35">
      <c r="A10" s="202"/>
      <c r="B10" s="7" t="s">
        <v>96</v>
      </c>
      <c r="C10" s="8">
        <v>429268240</v>
      </c>
      <c r="D10" s="202"/>
      <c r="E10" s="202"/>
    </row>
    <row r="11" spans="1:6" x14ac:dyDescent="0.35">
      <c r="A11" s="202"/>
      <c r="B11" s="51" t="s">
        <v>97</v>
      </c>
      <c r="C11" s="50">
        <v>463666886</v>
      </c>
      <c r="D11" s="202"/>
      <c r="E11" s="202"/>
    </row>
    <row r="12" spans="1:6" x14ac:dyDescent="0.35">
      <c r="A12" s="202"/>
      <c r="B12" s="54" t="s">
        <v>73</v>
      </c>
      <c r="C12" s="55">
        <v>1308085456</v>
      </c>
      <c r="D12" s="202"/>
      <c r="E12" s="202"/>
    </row>
    <row r="13" spans="1:6" x14ac:dyDescent="0.35">
      <c r="A13" s="202"/>
      <c r="B13" s="7" t="s">
        <v>98</v>
      </c>
      <c r="C13" s="8">
        <v>441820800</v>
      </c>
      <c r="D13" s="202"/>
      <c r="E13" s="202"/>
    </row>
    <row r="14" spans="1:6" x14ac:dyDescent="0.35">
      <c r="A14" s="202"/>
      <c r="B14" s="7" t="s">
        <v>99</v>
      </c>
      <c r="C14" s="8">
        <v>471952080</v>
      </c>
      <c r="D14" s="202"/>
      <c r="E14" s="202"/>
    </row>
    <row r="15" spans="1:6" x14ac:dyDescent="0.35">
      <c r="A15" s="202"/>
      <c r="B15" s="51" t="s">
        <v>100</v>
      </c>
      <c r="C15" s="50">
        <v>472426440</v>
      </c>
      <c r="D15" s="202"/>
      <c r="E15" s="202"/>
    </row>
    <row r="16" spans="1:6" x14ac:dyDescent="0.35">
      <c r="A16" s="202"/>
      <c r="B16" s="54" t="s">
        <v>74</v>
      </c>
      <c r="C16" s="55">
        <v>1386199320</v>
      </c>
      <c r="D16" s="202"/>
      <c r="E16" s="202"/>
    </row>
    <row r="17" spans="1:5" x14ac:dyDescent="0.35">
      <c r="A17" s="202"/>
      <c r="B17" s="7" t="s">
        <v>89</v>
      </c>
      <c r="C17" s="8">
        <v>443853262</v>
      </c>
      <c r="D17" s="202"/>
      <c r="E17" s="202"/>
    </row>
    <row r="18" spans="1:5" x14ac:dyDescent="0.35">
      <c r="A18" s="202"/>
      <c r="B18" s="7" t="s">
        <v>90</v>
      </c>
      <c r="C18" s="8">
        <v>531789802</v>
      </c>
      <c r="D18" s="202"/>
      <c r="E18" s="202"/>
    </row>
    <row r="19" spans="1:5" x14ac:dyDescent="0.35">
      <c r="A19" s="202"/>
      <c r="B19" s="51" t="s">
        <v>91</v>
      </c>
      <c r="C19" s="50">
        <v>423363760</v>
      </c>
      <c r="D19" s="202"/>
      <c r="E19" s="202"/>
    </row>
    <row r="20" spans="1:5" x14ac:dyDescent="0.35">
      <c r="A20" s="202"/>
      <c r="B20" s="54" t="s">
        <v>71</v>
      </c>
      <c r="C20" s="55">
        <v>1399006824</v>
      </c>
      <c r="D20" s="202"/>
      <c r="E20" s="202"/>
    </row>
    <row r="21" spans="1:5" x14ac:dyDescent="0.35">
      <c r="A21" s="202"/>
      <c r="B21" s="47" t="s">
        <v>14</v>
      </c>
      <c r="C21" s="125">
        <v>5525820060</v>
      </c>
      <c r="D21" s="202"/>
      <c r="E21" s="202"/>
    </row>
  </sheetData>
  <hyperlinks>
    <hyperlink ref="F1" location="'Pension de Retr. par grade AC'!A1" display="Variable suivante" xr:uid="{E2435548-34F8-4964-8365-415B9185AEFB}"/>
    <hyperlink ref="F2" location="'Pensions de Retr. mensuelles H '!A1" display="Variable précédente" xr:uid="{D22F3FD2-B288-43E0-BBC7-EC9011FC0AFD}"/>
  </hyperlinks>
  <pageMargins left="0.7" right="0.7" top="0.75" bottom="0.75" header="0.3" footer="0.3"/>
  <drawing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Feuil35">
    <tabColor theme="0"/>
  </sheetPr>
  <dimension ref="A1:J17"/>
  <sheetViews>
    <sheetView showGridLines="0" workbookViewId="0">
      <selection activeCell="J1" sqref="J1"/>
    </sheetView>
  </sheetViews>
  <sheetFormatPr baseColWidth="10" defaultColWidth="11" defaultRowHeight="15.5" x14ac:dyDescent="0.35"/>
  <cols>
    <col min="1" max="2" width="11" style="12"/>
    <col min="3" max="4" width="13.33203125" style="12" bestFit="1" customWidth="1"/>
    <col min="5" max="5" width="12.33203125" style="12" customWidth="1"/>
    <col min="6" max="8" width="11" style="12"/>
    <col min="9" max="9" width="12" style="12" customWidth="1"/>
    <col min="10" max="16384" width="11" style="12"/>
  </cols>
  <sheetData>
    <row r="1" spans="1:10" x14ac:dyDescent="0.35">
      <c r="J1" s="80" t="s">
        <v>253</v>
      </c>
    </row>
    <row r="2" spans="1:10" ht="18" x14ac:dyDescent="0.4">
      <c r="B2" s="11" t="s">
        <v>1147</v>
      </c>
      <c r="J2" s="81" t="s">
        <v>254</v>
      </c>
    </row>
    <row r="3" spans="1:10" x14ac:dyDescent="0.35">
      <c r="A3" s="2"/>
      <c r="B3" s="2"/>
      <c r="C3" s="2"/>
      <c r="D3" s="2"/>
      <c r="E3" s="2"/>
    </row>
    <row r="4" spans="1:10" x14ac:dyDescent="0.35">
      <c r="A4" s="2"/>
      <c r="B4" s="47" t="s">
        <v>101</v>
      </c>
      <c r="C4" s="52">
        <v>2019</v>
      </c>
      <c r="D4" s="52">
        <v>2020</v>
      </c>
      <c r="E4" s="52">
        <v>2021</v>
      </c>
      <c r="F4" s="52">
        <v>2022</v>
      </c>
      <c r="G4" s="52">
        <v>2023</v>
      </c>
      <c r="H4" s="52">
        <v>2024</v>
      </c>
      <c r="I4" s="52">
        <v>2025</v>
      </c>
    </row>
    <row r="5" spans="1:10" x14ac:dyDescent="0.35">
      <c r="A5" s="2"/>
      <c r="B5" s="7" t="s">
        <v>59</v>
      </c>
      <c r="C5" s="110">
        <v>961.46555484699843</v>
      </c>
      <c r="D5" s="110">
        <v>921.94869054739422</v>
      </c>
      <c r="E5" s="110">
        <v>885.2067529028086</v>
      </c>
      <c r="F5" s="172">
        <v>941.8</v>
      </c>
      <c r="G5" s="172">
        <v>5844.4646350000003</v>
      </c>
      <c r="H5" s="172">
        <v>7796.2</v>
      </c>
      <c r="I5" s="111">
        <v>11013.220393000001</v>
      </c>
    </row>
    <row r="6" spans="1:10" x14ac:dyDescent="0.35">
      <c r="A6" s="2"/>
      <c r="B6" s="7" t="s">
        <v>60</v>
      </c>
      <c r="C6" s="110">
        <v>2.9135291893502351</v>
      </c>
      <c r="D6" s="110">
        <v>3.9185635559127006</v>
      </c>
      <c r="E6" s="110">
        <v>4.0007844079111461</v>
      </c>
      <c r="F6" s="172">
        <v>20.6</v>
      </c>
      <c r="G6" s="172">
        <v>206.584431</v>
      </c>
      <c r="H6" s="172">
        <v>226</v>
      </c>
      <c r="I6" s="111">
        <v>551.46875999999997</v>
      </c>
    </row>
    <row r="7" spans="1:10" x14ac:dyDescent="0.35">
      <c r="A7" s="2"/>
      <c r="B7" s="7" t="s">
        <v>61</v>
      </c>
      <c r="C7" s="110">
        <v>116.1211322035021</v>
      </c>
      <c r="D7" s="110">
        <v>142.73595645762634</v>
      </c>
      <c r="E7" s="110">
        <v>142.63817433326173</v>
      </c>
      <c r="F7" s="172">
        <v>185.4</v>
      </c>
      <c r="G7" s="172">
        <v>1278.7931679999999</v>
      </c>
      <c r="H7" s="172">
        <v>2136.1999999999998</v>
      </c>
      <c r="I7" s="111">
        <v>2688.45865</v>
      </c>
    </row>
    <row r="8" spans="1:10" x14ac:dyDescent="0.35">
      <c r="A8" s="2"/>
      <c r="B8" s="7" t="s">
        <v>62</v>
      </c>
      <c r="C8" s="110">
        <v>120.33419845511432</v>
      </c>
      <c r="D8" s="110">
        <v>142.06932583356868</v>
      </c>
      <c r="E8" s="110">
        <v>139.91672868924965</v>
      </c>
      <c r="F8" s="172">
        <v>191.1</v>
      </c>
      <c r="G8" s="172">
        <v>1539.0404610000001</v>
      </c>
      <c r="H8" s="172">
        <v>2988.8</v>
      </c>
      <c r="I8" s="111">
        <v>3704.2940100000001</v>
      </c>
    </row>
    <row r="9" spans="1:10" x14ac:dyDescent="0.35">
      <c r="A9" s="2"/>
      <c r="B9" s="7" t="s">
        <v>63</v>
      </c>
      <c r="C9" s="110">
        <v>135.40177431761751</v>
      </c>
      <c r="D9" s="110">
        <v>164.1545656067764</v>
      </c>
      <c r="E9" s="110">
        <v>159.3410616216149</v>
      </c>
      <c r="F9" s="172">
        <v>210.6</v>
      </c>
      <c r="G9" s="172">
        <v>1240.578248</v>
      </c>
      <c r="H9" s="172">
        <v>2419.1999999999998</v>
      </c>
      <c r="I9" s="111">
        <v>2147.4496300000001</v>
      </c>
    </row>
    <row r="10" spans="1:10" x14ac:dyDescent="0.35">
      <c r="A10" s="2"/>
      <c r="B10" s="7" t="s">
        <v>64</v>
      </c>
      <c r="C10" s="110">
        <v>81.435259767190061</v>
      </c>
      <c r="D10" s="110">
        <v>97.012826991798335</v>
      </c>
      <c r="E10" s="110">
        <v>95.98228784832861</v>
      </c>
      <c r="F10" s="172">
        <v>123.5</v>
      </c>
      <c r="G10" s="172">
        <v>767.77826900000002</v>
      </c>
      <c r="H10" s="172">
        <v>1514.6</v>
      </c>
      <c r="I10" s="111">
        <v>1332.0315399999999</v>
      </c>
    </row>
    <row r="11" spans="1:10" x14ac:dyDescent="0.35">
      <c r="A11" s="2"/>
      <c r="B11" s="7" t="s">
        <v>65</v>
      </c>
      <c r="C11" s="110">
        <v>25.938467414281366</v>
      </c>
      <c r="D11" s="110">
        <v>31.033624949125421</v>
      </c>
      <c r="E11" s="110">
        <v>31.135494386811377</v>
      </c>
      <c r="F11" s="172">
        <v>43.3</v>
      </c>
      <c r="G11" s="172">
        <v>691.259726</v>
      </c>
      <c r="H11" s="172">
        <v>1525.5</v>
      </c>
      <c r="I11" s="111">
        <v>1342.7782199999999</v>
      </c>
    </row>
    <row r="12" spans="1:10" x14ac:dyDescent="0.35">
      <c r="A12" s="2"/>
      <c r="B12" s="7" t="s">
        <v>66</v>
      </c>
      <c r="C12" s="110">
        <v>35.119913664481153</v>
      </c>
      <c r="D12" s="110">
        <v>41.950828363210171</v>
      </c>
      <c r="E12" s="110">
        <v>40.510921855321797</v>
      </c>
      <c r="F12" s="172">
        <v>59.7</v>
      </c>
      <c r="G12" s="172">
        <v>548.40052300000002</v>
      </c>
      <c r="H12" s="172">
        <v>1187.2</v>
      </c>
      <c r="I12" s="111">
        <v>1074.0936339999998</v>
      </c>
    </row>
    <row r="13" spans="1:10" x14ac:dyDescent="0.35">
      <c r="A13" s="2"/>
      <c r="B13" s="7" t="s">
        <v>67</v>
      </c>
      <c r="C13" s="110">
        <v>14.872285882979815</v>
      </c>
      <c r="D13" s="110">
        <v>16.973626979231621</v>
      </c>
      <c r="E13" s="110">
        <v>18.162481900354038</v>
      </c>
      <c r="F13" s="172">
        <v>35.299999999999997</v>
      </c>
      <c r="G13" s="172">
        <v>361.01580999999999</v>
      </c>
      <c r="H13" s="172">
        <v>768.8</v>
      </c>
      <c r="I13" s="111">
        <v>652.57563000000005</v>
      </c>
    </row>
    <row r="14" spans="1:10" x14ac:dyDescent="0.35">
      <c r="A14" s="2"/>
      <c r="B14" s="7" t="s">
        <v>68</v>
      </c>
      <c r="C14" s="110">
        <v>5.3915734543944271</v>
      </c>
      <c r="D14" s="110">
        <v>5.8408414641018291</v>
      </c>
      <c r="E14" s="110">
        <v>5.4231199347901233</v>
      </c>
      <c r="F14" s="172">
        <v>11.3</v>
      </c>
      <c r="G14" s="172">
        <v>186.65716</v>
      </c>
      <c r="H14" s="172">
        <v>425.7</v>
      </c>
      <c r="I14" s="111">
        <v>360.21127000000001</v>
      </c>
    </row>
    <row r="15" spans="1:10" x14ac:dyDescent="0.35">
      <c r="A15" s="2"/>
      <c r="B15" s="51" t="s">
        <v>69</v>
      </c>
      <c r="C15" s="113">
        <v>3.406310804090908</v>
      </c>
      <c r="D15" s="113">
        <v>3.6611492512542601</v>
      </c>
      <c r="E15" s="113">
        <v>3.761605119548026</v>
      </c>
      <c r="F15" s="175">
        <v>4.8</v>
      </c>
      <c r="G15" s="242">
        <v>64.506510000000006</v>
      </c>
      <c r="H15" s="242">
        <v>153.9</v>
      </c>
      <c r="I15" s="254">
        <v>117.71668</v>
      </c>
    </row>
    <row r="16" spans="1:10" x14ac:dyDescent="0.35">
      <c r="A16" s="2"/>
      <c r="B16" s="106" t="s">
        <v>14</v>
      </c>
      <c r="C16" s="114">
        <v>1502.4000000000003</v>
      </c>
      <c r="D16" s="114">
        <v>1571.3000000000002</v>
      </c>
      <c r="E16" s="114">
        <v>1526.0794129999999</v>
      </c>
      <c r="F16" s="173">
        <v>1827.3</v>
      </c>
      <c r="G16" s="406">
        <v>12729.078941000002</v>
      </c>
      <c r="H16" s="406" t="s">
        <v>739</v>
      </c>
      <c r="I16" s="255">
        <v>24984.298417000002</v>
      </c>
    </row>
    <row r="17" spans="1:5" x14ac:dyDescent="0.35">
      <c r="A17" s="2"/>
      <c r="B17" s="2"/>
      <c r="C17" s="2"/>
      <c r="D17" s="2"/>
      <c r="E17" s="2"/>
    </row>
  </sheetData>
  <hyperlinks>
    <hyperlink ref="J1" location="'Pens de retr par grade EPST'!A1" display="Variable suivante" xr:uid="{00000000-0004-0000-2200-000000000000}"/>
    <hyperlink ref="J2" location="'Pensions mensuelles EPST'!A1" display="Variable précédente" xr:uid="{00000000-0004-0000-2200-000001000000}"/>
  </hyperlinks>
  <pageMargins left="0.7" right="0.7" top="0.75" bottom="0.75" header="0.3" footer="0.3"/>
  <drawing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AF60DB-FC66-4E1B-8091-D74551FB02C7}">
  <sheetPr>
    <tabColor theme="0"/>
  </sheetPr>
  <dimension ref="A1:G16"/>
  <sheetViews>
    <sheetView workbookViewId="0">
      <selection activeCell="F1" sqref="F1"/>
    </sheetView>
  </sheetViews>
  <sheetFormatPr baseColWidth="10" defaultColWidth="10.6640625" defaultRowHeight="15.5" x14ac:dyDescent="0.35"/>
  <cols>
    <col min="1" max="1" width="12.1640625" style="201" customWidth="1"/>
    <col min="2" max="2" width="20.4140625" style="201" customWidth="1"/>
    <col min="3" max="3" width="17.1640625" style="201" customWidth="1"/>
    <col min="4" max="4" width="20.25" style="201" customWidth="1"/>
    <col min="5" max="5" width="22.9140625" style="201" customWidth="1"/>
    <col min="6" max="16384" width="10.6640625" style="201"/>
  </cols>
  <sheetData>
    <row r="1" spans="1:7" x14ac:dyDescent="0.35">
      <c r="A1" s="202"/>
      <c r="B1" s="202"/>
      <c r="C1" s="202"/>
      <c r="D1" s="202"/>
      <c r="E1" s="202"/>
      <c r="F1" s="80" t="s">
        <v>253</v>
      </c>
      <c r="G1" s="202"/>
    </row>
    <row r="2" spans="1:7" ht="18" x14ac:dyDescent="0.4">
      <c r="A2" s="202"/>
      <c r="B2" s="204" t="s">
        <v>1146</v>
      </c>
      <c r="C2" s="202"/>
      <c r="D2" s="202"/>
      <c r="E2" s="202"/>
      <c r="F2" s="205" t="s">
        <v>254</v>
      </c>
      <c r="G2" s="202"/>
    </row>
    <row r="3" spans="1:7" x14ac:dyDescent="0.35">
      <c r="A3" s="194"/>
      <c r="B3" s="194"/>
      <c r="C3" s="202"/>
      <c r="D3" s="202"/>
      <c r="E3" s="202"/>
      <c r="F3" s="202"/>
      <c r="G3" s="202"/>
    </row>
    <row r="4" spans="1:7" x14ac:dyDescent="0.35">
      <c r="A4" s="194"/>
      <c r="B4" s="47" t="s">
        <v>101</v>
      </c>
      <c r="C4" s="52">
        <v>2023</v>
      </c>
      <c r="D4" s="52">
        <v>2024</v>
      </c>
      <c r="E4" s="52">
        <v>2025</v>
      </c>
      <c r="F4" s="202"/>
      <c r="G4" s="202"/>
    </row>
    <row r="5" spans="1:7" x14ac:dyDescent="0.35">
      <c r="A5" s="194"/>
      <c r="B5" s="7" t="s">
        <v>59</v>
      </c>
      <c r="C5" s="172" t="s">
        <v>5</v>
      </c>
      <c r="D5" s="172" t="s">
        <v>5</v>
      </c>
      <c r="E5" s="111">
        <v>13.998239999999999</v>
      </c>
      <c r="F5" s="202"/>
      <c r="G5" s="202"/>
    </row>
    <row r="6" spans="1:7" x14ac:dyDescent="0.35">
      <c r="A6" s="194"/>
      <c r="B6" s="7" t="s">
        <v>60</v>
      </c>
      <c r="C6" s="172" t="s">
        <v>5</v>
      </c>
      <c r="D6" s="172">
        <v>1.46</v>
      </c>
      <c r="E6" s="111">
        <v>0</v>
      </c>
      <c r="F6" s="202"/>
      <c r="G6" s="202"/>
    </row>
    <row r="7" spans="1:7" x14ac:dyDescent="0.35">
      <c r="A7" s="194"/>
      <c r="B7" s="7" t="s">
        <v>61</v>
      </c>
      <c r="C7" s="172">
        <v>2.74017</v>
      </c>
      <c r="D7" s="172">
        <v>3.37</v>
      </c>
      <c r="E7" s="111">
        <v>6.8636400000000002</v>
      </c>
      <c r="F7" s="202"/>
      <c r="G7" s="202"/>
    </row>
    <row r="8" spans="1:7" x14ac:dyDescent="0.35">
      <c r="A8" s="194"/>
      <c r="B8" s="7" t="s">
        <v>62</v>
      </c>
      <c r="C8" s="172">
        <v>52.098190000000002</v>
      </c>
      <c r="D8" s="172">
        <v>322.98</v>
      </c>
      <c r="E8" s="111">
        <v>287.57299599999999</v>
      </c>
      <c r="F8" s="202"/>
      <c r="G8" s="202"/>
    </row>
    <row r="9" spans="1:7" x14ac:dyDescent="0.35">
      <c r="A9" s="194"/>
      <c r="B9" s="7" t="s">
        <v>63</v>
      </c>
      <c r="C9" s="172">
        <v>61.980429999999998</v>
      </c>
      <c r="D9" s="172">
        <v>168.09</v>
      </c>
      <c r="E9" s="111">
        <v>156.16633000000002</v>
      </c>
      <c r="F9" s="202"/>
      <c r="G9" s="202"/>
    </row>
    <row r="10" spans="1:7" x14ac:dyDescent="0.35">
      <c r="A10" s="194"/>
      <c r="B10" s="7" t="s">
        <v>64</v>
      </c>
      <c r="C10" s="172">
        <v>323.83357999999998</v>
      </c>
      <c r="D10" s="172">
        <v>523.85</v>
      </c>
      <c r="E10" s="111">
        <v>634.26739999999995</v>
      </c>
      <c r="F10" s="202"/>
      <c r="G10" s="202"/>
    </row>
    <row r="11" spans="1:7" x14ac:dyDescent="0.35">
      <c r="A11" s="194"/>
      <c r="B11" s="7" t="s">
        <v>65</v>
      </c>
      <c r="C11" s="172">
        <v>299.21911999999998</v>
      </c>
      <c r="D11" s="172">
        <v>1135.33</v>
      </c>
      <c r="E11" s="111">
        <v>1113.3589939999999</v>
      </c>
      <c r="F11" s="202"/>
      <c r="G11" s="202"/>
    </row>
    <row r="12" spans="1:7" x14ac:dyDescent="0.35">
      <c r="A12" s="194"/>
      <c r="B12" s="7" t="s">
        <v>66</v>
      </c>
      <c r="C12" s="172">
        <v>620.76637000000005</v>
      </c>
      <c r="D12" s="172">
        <v>3958.79</v>
      </c>
      <c r="E12" s="111">
        <v>3312.8959799999998</v>
      </c>
      <c r="F12" s="202"/>
      <c r="G12" s="202"/>
    </row>
    <row r="13" spans="1:7" x14ac:dyDescent="0.35">
      <c r="A13" s="194"/>
      <c r="B13" s="7" t="s">
        <v>67</v>
      </c>
      <c r="C13" s="172" t="s">
        <v>5</v>
      </c>
      <c r="D13" s="172" t="s">
        <v>5</v>
      </c>
      <c r="E13" s="111">
        <v>0</v>
      </c>
      <c r="F13" s="202"/>
      <c r="G13" s="202"/>
    </row>
    <row r="14" spans="1:7" x14ac:dyDescent="0.35">
      <c r="A14" s="194"/>
      <c r="B14" s="7" t="s">
        <v>68</v>
      </c>
      <c r="C14" s="172">
        <v>0.51412000000000002</v>
      </c>
      <c r="D14" s="172">
        <v>0.7</v>
      </c>
      <c r="E14" s="111">
        <v>0.69647999999999999</v>
      </c>
      <c r="F14" s="202"/>
      <c r="G14" s="202"/>
    </row>
    <row r="15" spans="1:7" x14ac:dyDescent="0.35">
      <c r="A15" s="194"/>
      <c r="B15" s="51" t="s">
        <v>69</v>
      </c>
      <c r="C15" s="242" t="s">
        <v>5</v>
      </c>
      <c r="D15" s="242" t="s">
        <v>5</v>
      </c>
      <c r="E15" s="254">
        <v>0</v>
      </c>
      <c r="F15" s="202"/>
      <c r="G15" s="202"/>
    </row>
    <row r="16" spans="1:7" x14ac:dyDescent="0.35">
      <c r="A16" s="2"/>
      <c r="B16" s="106" t="s">
        <v>14</v>
      </c>
      <c r="C16" s="406">
        <v>1361.1519800000001</v>
      </c>
      <c r="D16" s="406">
        <v>6114.58</v>
      </c>
      <c r="E16" s="255">
        <v>5525.8200599999991</v>
      </c>
      <c r="F16" s="202"/>
      <c r="G16" s="202"/>
    </row>
  </sheetData>
  <hyperlinks>
    <hyperlink ref="F1" location="'Pens de retr par gr&amp;sexe H EPST'!A1" display="Variable suivante" xr:uid="{943C32DE-FF4C-454C-BA7D-CD7753E1B4B3}"/>
    <hyperlink ref="F2" location="'Pension de Retr. par grade AC'!A1" display="Variable précédente" xr:uid="{F21F791B-1E4D-43D6-A33E-C193F0654169}"/>
  </hyperlinks>
  <pageMargins left="0.7" right="0.7" top="0.75" bottom="0.75" header="0.3" footer="0.3"/>
  <drawing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Feuil40">
    <tabColor theme="0"/>
  </sheetPr>
  <dimension ref="B1:I20"/>
  <sheetViews>
    <sheetView showGridLines="0" workbookViewId="0">
      <selection activeCell="I1" sqref="I1"/>
    </sheetView>
  </sheetViews>
  <sheetFormatPr baseColWidth="10" defaultColWidth="11" defaultRowHeight="15.5" x14ac:dyDescent="0.35"/>
  <cols>
    <col min="1" max="2" width="11" style="2"/>
    <col min="3" max="3" width="16.33203125" style="2" customWidth="1"/>
    <col min="4" max="4" width="16.6640625" style="2" customWidth="1"/>
    <col min="5" max="5" width="15.4140625" style="2" customWidth="1"/>
    <col min="6" max="7" width="11" style="2"/>
    <col min="8" max="8" width="18.1640625" style="2" customWidth="1"/>
    <col min="9" max="9" width="17.33203125" style="2" bestFit="1" customWidth="1"/>
    <col min="10" max="16384" width="11" style="2"/>
  </cols>
  <sheetData>
    <row r="1" spans="2:9" x14ac:dyDescent="0.35">
      <c r="I1" s="80" t="s">
        <v>253</v>
      </c>
    </row>
    <row r="2" spans="2:9" ht="18" x14ac:dyDescent="0.4">
      <c r="B2" s="79" t="s">
        <v>1148</v>
      </c>
      <c r="I2" s="205" t="s">
        <v>254</v>
      </c>
    </row>
    <row r="4" spans="2:9" x14ac:dyDescent="0.35">
      <c r="B4" s="47" t="s">
        <v>58</v>
      </c>
      <c r="C4" s="52" t="s">
        <v>82</v>
      </c>
      <c r="D4" s="52" t="s">
        <v>83</v>
      </c>
      <c r="E4" s="52" t="s">
        <v>14</v>
      </c>
    </row>
    <row r="5" spans="2:9" x14ac:dyDescent="0.35">
      <c r="B5" s="7" t="s">
        <v>59</v>
      </c>
      <c r="C5" s="8">
        <v>9677252113</v>
      </c>
      <c r="D5" s="8">
        <v>1335968280</v>
      </c>
      <c r="E5" s="94">
        <v>11013220393</v>
      </c>
      <c r="G5" s="158"/>
      <c r="H5" s="158"/>
    </row>
    <row r="6" spans="2:9" x14ac:dyDescent="0.35">
      <c r="B6" s="7" t="s">
        <v>60</v>
      </c>
      <c r="C6" s="8">
        <v>513207720</v>
      </c>
      <c r="D6" s="8">
        <v>38261040</v>
      </c>
      <c r="E6" s="94">
        <v>551468760</v>
      </c>
      <c r="H6" s="158"/>
    </row>
    <row r="7" spans="2:9" x14ac:dyDescent="0.35">
      <c r="B7" s="7" t="s">
        <v>61</v>
      </c>
      <c r="C7" s="8">
        <v>2403303980</v>
      </c>
      <c r="D7" s="8">
        <v>285154670</v>
      </c>
      <c r="E7" s="94">
        <v>2688458650</v>
      </c>
      <c r="H7" s="158"/>
    </row>
    <row r="8" spans="2:9" x14ac:dyDescent="0.35">
      <c r="B8" s="7" t="s">
        <v>62</v>
      </c>
      <c r="C8" s="8">
        <v>3132852270</v>
      </c>
      <c r="D8" s="8">
        <v>571441740</v>
      </c>
      <c r="E8" s="94">
        <v>3704294010</v>
      </c>
      <c r="H8" s="158"/>
    </row>
    <row r="9" spans="2:9" x14ac:dyDescent="0.35">
      <c r="B9" s="7" t="s">
        <v>63</v>
      </c>
      <c r="C9" s="8">
        <v>1799729170</v>
      </c>
      <c r="D9" s="8">
        <v>347720460</v>
      </c>
      <c r="E9" s="94">
        <v>2147449630</v>
      </c>
      <c r="H9" s="158"/>
    </row>
    <row r="10" spans="2:9" x14ac:dyDescent="0.35">
      <c r="B10" s="7" t="s">
        <v>64</v>
      </c>
      <c r="C10" s="8">
        <v>1094858890</v>
      </c>
      <c r="D10" s="8">
        <v>237172650</v>
      </c>
      <c r="E10" s="94">
        <v>1332031540</v>
      </c>
      <c r="H10" s="158"/>
    </row>
    <row r="11" spans="2:9" x14ac:dyDescent="0.35">
      <c r="B11" s="7" t="s">
        <v>65</v>
      </c>
      <c r="C11" s="8">
        <v>1133938280</v>
      </c>
      <c r="D11" s="8">
        <v>208839940</v>
      </c>
      <c r="E11" s="94">
        <v>1342778220</v>
      </c>
      <c r="H11" s="158"/>
    </row>
    <row r="12" spans="2:9" x14ac:dyDescent="0.35">
      <c r="B12" s="7" t="s">
        <v>66</v>
      </c>
      <c r="C12" s="8">
        <v>846941284</v>
      </c>
      <c r="D12" s="8">
        <v>227152350</v>
      </c>
      <c r="E12" s="94">
        <v>1074093634</v>
      </c>
      <c r="H12" s="158"/>
    </row>
    <row r="13" spans="2:9" x14ac:dyDescent="0.35">
      <c r="B13" s="7" t="s">
        <v>67</v>
      </c>
      <c r="C13" s="8">
        <v>567276360</v>
      </c>
      <c r="D13" s="8">
        <v>85299270</v>
      </c>
      <c r="E13" s="94">
        <v>652575630</v>
      </c>
      <c r="H13" s="158"/>
    </row>
    <row r="14" spans="2:9" x14ac:dyDescent="0.35">
      <c r="B14" s="7" t="s">
        <v>68</v>
      </c>
      <c r="C14" s="8">
        <v>297667750</v>
      </c>
      <c r="D14" s="8">
        <v>62543520</v>
      </c>
      <c r="E14" s="94">
        <v>360211270</v>
      </c>
      <c r="H14" s="158"/>
    </row>
    <row r="15" spans="2:9" x14ac:dyDescent="0.35">
      <c r="B15" s="51" t="s">
        <v>69</v>
      </c>
      <c r="C15" s="103">
        <v>104491530</v>
      </c>
      <c r="D15" s="103">
        <v>13225150</v>
      </c>
      <c r="E15" s="124">
        <v>117716680</v>
      </c>
      <c r="H15" s="158"/>
    </row>
    <row r="16" spans="2:9" x14ac:dyDescent="0.35">
      <c r="B16" s="47" t="s">
        <v>14</v>
      </c>
      <c r="C16" s="125">
        <v>21571519347</v>
      </c>
      <c r="D16" s="125">
        <v>3412779070</v>
      </c>
      <c r="E16" s="93">
        <v>24984298417</v>
      </c>
      <c r="H16" s="158"/>
    </row>
    <row r="19" spans="3:4" x14ac:dyDescent="0.35">
      <c r="C19" s="157"/>
      <c r="D19" s="157"/>
    </row>
    <row r="20" spans="3:4" x14ac:dyDescent="0.35">
      <c r="C20" s="157"/>
      <c r="D20" s="157"/>
    </row>
  </sheetData>
  <hyperlinks>
    <hyperlink ref="I1" location="'Pens de retr par gr&amp;sexe EPST'!A1" display="Variable suivante" xr:uid="{00000000-0004-0000-2700-000000000000}"/>
    <hyperlink ref="I2" location="'Pens de retr par grade EPST'!A1" display="Variable précédente" xr:uid="{00000000-0004-0000-2700-000001000000}"/>
  </hyperlinks>
  <pageMargins left="0.7" right="0.7" top="0.75" bottom="0.75" header="0.3" footer="0.3"/>
  <drawing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73F630-3489-4D63-9F60-FB3D1BCBF321}">
  <sheetPr>
    <tabColor theme="0"/>
  </sheetPr>
  <dimension ref="A1:I16"/>
  <sheetViews>
    <sheetView workbookViewId="0">
      <selection activeCell="I1" sqref="I1"/>
    </sheetView>
  </sheetViews>
  <sheetFormatPr baseColWidth="10" defaultColWidth="10.6640625" defaultRowHeight="15.5" x14ac:dyDescent="0.35"/>
  <cols>
    <col min="1" max="2" width="10.6640625" style="201"/>
    <col min="3" max="3" width="12.4140625" style="201" customWidth="1"/>
    <col min="4" max="4" width="14.4140625" style="201" customWidth="1"/>
    <col min="5" max="5" width="16.75" style="201" customWidth="1"/>
    <col min="6" max="7" width="10.6640625" style="201"/>
    <col min="8" max="8" width="11.5" style="201" customWidth="1"/>
    <col min="9" max="16384" width="10.6640625" style="201"/>
  </cols>
  <sheetData>
    <row r="1" spans="1:9" x14ac:dyDescent="0.35">
      <c r="A1" s="194"/>
      <c r="B1" s="194"/>
      <c r="C1" s="194"/>
      <c r="D1" s="194"/>
      <c r="E1" s="194"/>
      <c r="F1" s="194"/>
      <c r="G1" s="194"/>
      <c r="H1" s="194"/>
      <c r="I1" s="203" t="s">
        <v>253</v>
      </c>
    </row>
    <row r="2" spans="1:9" ht="18" x14ac:dyDescent="0.4">
      <c r="A2" s="194"/>
      <c r="B2" s="209" t="s">
        <v>1149</v>
      </c>
      <c r="C2" s="194"/>
      <c r="D2" s="194"/>
      <c r="E2" s="194"/>
      <c r="F2" s="194"/>
      <c r="G2" s="194"/>
      <c r="H2" s="194"/>
      <c r="I2" s="205" t="s">
        <v>254</v>
      </c>
    </row>
    <row r="3" spans="1:9" x14ac:dyDescent="0.35">
      <c r="A3" s="194"/>
      <c r="B3" s="194"/>
      <c r="C3" s="194"/>
      <c r="D3" s="194"/>
      <c r="E3" s="194"/>
      <c r="F3" s="194"/>
      <c r="G3" s="194"/>
      <c r="H3" s="194"/>
      <c r="I3" s="194"/>
    </row>
    <row r="4" spans="1:9" x14ac:dyDescent="0.35">
      <c r="A4" s="194"/>
      <c r="B4" s="47" t="s">
        <v>58</v>
      </c>
      <c r="C4" s="52" t="s">
        <v>82</v>
      </c>
      <c r="D4" s="52" t="s">
        <v>83</v>
      </c>
      <c r="E4" s="52" t="s">
        <v>14</v>
      </c>
      <c r="F4" s="194"/>
      <c r="G4" s="194"/>
      <c r="H4" s="194"/>
      <c r="I4" s="194"/>
    </row>
    <row r="5" spans="1:9" x14ac:dyDescent="0.35">
      <c r="A5" s="194"/>
      <c r="B5" s="7" t="s">
        <v>59</v>
      </c>
      <c r="C5" s="172" t="s">
        <v>5</v>
      </c>
      <c r="D5" s="8">
        <v>13998240</v>
      </c>
      <c r="E5" s="94">
        <v>13998240</v>
      </c>
      <c r="F5" s="194"/>
      <c r="G5" s="256"/>
      <c r="H5" s="256"/>
      <c r="I5" s="194"/>
    </row>
    <row r="6" spans="1:9" x14ac:dyDescent="0.35">
      <c r="A6" s="194"/>
      <c r="B6" s="7" t="s">
        <v>60</v>
      </c>
      <c r="C6" s="172" t="s">
        <v>5</v>
      </c>
      <c r="D6" s="172" t="s">
        <v>5</v>
      </c>
      <c r="E6" s="94" t="s">
        <v>5</v>
      </c>
      <c r="F6" s="194"/>
      <c r="G6" s="194"/>
      <c r="H6" s="256"/>
      <c r="I6" s="194"/>
    </row>
    <row r="7" spans="1:9" x14ac:dyDescent="0.35">
      <c r="A7" s="194"/>
      <c r="B7" s="7" t="s">
        <v>61</v>
      </c>
      <c r="C7" s="8">
        <v>6863640</v>
      </c>
      <c r="D7" s="172" t="s">
        <v>5</v>
      </c>
      <c r="E7" s="94">
        <v>6863640</v>
      </c>
      <c r="F7" s="194"/>
      <c r="G7" s="194"/>
      <c r="H7" s="256"/>
      <c r="I7" s="194"/>
    </row>
    <row r="8" spans="1:9" x14ac:dyDescent="0.35">
      <c r="A8" s="194"/>
      <c r="B8" s="7" t="s">
        <v>62</v>
      </c>
      <c r="C8" s="8">
        <v>264729596</v>
      </c>
      <c r="D8" s="8">
        <v>22843400</v>
      </c>
      <c r="E8" s="94">
        <v>287572996</v>
      </c>
      <c r="F8" s="194"/>
      <c r="G8" s="194"/>
      <c r="H8" s="256"/>
      <c r="I8" s="194"/>
    </row>
    <row r="9" spans="1:9" x14ac:dyDescent="0.35">
      <c r="A9" s="194"/>
      <c r="B9" s="7" t="s">
        <v>63</v>
      </c>
      <c r="C9" s="8">
        <v>123311580</v>
      </c>
      <c r="D9" s="8">
        <v>32854750</v>
      </c>
      <c r="E9" s="94">
        <v>156166330</v>
      </c>
      <c r="F9" s="194"/>
      <c r="G9" s="194"/>
      <c r="H9" s="256"/>
      <c r="I9" s="194"/>
    </row>
    <row r="10" spans="1:9" x14ac:dyDescent="0.35">
      <c r="A10" s="194"/>
      <c r="B10" s="7" t="s">
        <v>64</v>
      </c>
      <c r="C10" s="8">
        <v>505936690</v>
      </c>
      <c r="D10" s="8">
        <v>128330710</v>
      </c>
      <c r="E10" s="94">
        <v>634267400</v>
      </c>
      <c r="F10" s="194"/>
      <c r="G10" s="194"/>
      <c r="H10" s="256"/>
      <c r="I10" s="194"/>
    </row>
    <row r="11" spans="1:9" x14ac:dyDescent="0.35">
      <c r="A11" s="194"/>
      <c r="B11" s="7" t="s">
        <v>65</v>
      </c>
      <c r="C11" s="8">
        <v>901582524</v>
      </c>
      <c r="D11" s="8">
        <v>211776470</v>
      </c>
      <c r="E11" s="94">
        <v>1113358994</v>
      </c>
      <c r="F11" s="194"/>
      <c r="G11" s="194"/>
      <c r="H11" s="256"/>
      <c r="I11" s="194"/>
    </row>
    <row r="12" spans="1:9" x14ac:dyDescent="0.35">
      <c r="A12" s="194"/>
      <c r="B12" s="7" t="s">
        <v>66</v>
      </c>
      <c r="C12" s="8">
        <v>2277214500</v>
      </c>
      <c r="D12" s="8">
        <v>1035681480</v>
      </c>
      <c r="E12" s="94">
        <v>3312895980</v>
      </c>
      <c r="F12" s="194"/>
      <c r="G12" s="194"/>
      <c r="H12" s="256"/>
      <c r="I12" s="194"/>
    </row>
    <row r="13" spans="1:9" x14ac:dyDescent="0.35">
      <c r="A13" s="194"/>
      <c r="B13" s="7" t="s">
        <v>67</v>
      </c>
      <c r="C13" s="8" t="s">
        <v>5</v>
      </c>
      <c r="D13" s="8" t="s">
        <v>5</v>
      </c>
      <c r="E13" s="94" t="s">
        <v>5</v>
      </c>
      <c r="F13" s="194"/>
      <c r="G13" s="194"/>
      <c r="H13" s="256"/>
      <c r="I13" s="194"/>
    </row>
    <row r="14" spans="1:9" x14ac:dyDescent="0.35">
      <c r="A14" s="194"/>
      <c r="B14" s="7" t="s">
        <v>68</v>
      </c>
      <c r="C14" s="8">
        <v>696480</v>
      </c>
      <c r="D14" s="8" t="s">
        <v>5</v>
      </c>
      <c r="E14" s="94">
        <v>696480</v>
      </c>
      <c r="F14" s="194"/>
      <c r="G14" s="194"/>
      <c r="H14" s="256"/>
      <c r="I14" s="194"/>
    </row>
    <row r="15" spans="1:9" x14ac:dyDescent="0.35">
      <c r="A15" s="194"/>
      <c r="B15" s="51" t="s">
        <v>69</v>
      </c>
      <c r="C15" s="103" t="s">
        <v>5</v>
      </c>
      <c r="D15" s="103" t="s">
        <v>5</v>
      </c>
      <c r="E15" s="124" t="s">
        <v>5</v>
      </c>
      <c r="F15" s="194"/>
      <c r="G15" s="194"/>
      <c r="H15" s="256"/>
      <c r="I15" s="194"/>
    </row>
    <row r="16" spans="1:9" x14ac:dyDescent="0.35">
      <c r="A16" s="194"/>
      <c r="B16" s="47" t="s">
        <v>14</v>
      </c>
      <c r="C16" s="125">
        <v>4080335010</v>
      </c>
      <c r="D16" s="125">
        <v>1445485050</v>
      </c>
      <c r="E16" s="93">
        <v>5525820060</v>
      </c>
      <c r="F16" s="194"/>
      <c r="G16" s="194"/>
      <c r="H16" s="256"/>
      <c r="I16" s="194"/>
    </row>
  </sheetData>
  <hyperlinks>
    <hyperlink ref="I1" location="'Pens de retr par gr&amp;Age H EPST'!A1" display="Variable suivante" xr:uid="{89A3AEC2-3B10-476C-A95E-184C5E76CB77}"/>
    <hyperlink ref="I2" location="'Pens de retr par gr&amp;sexe H EPST'!A1" display="Variable précédente" xr:uid="{F84D2CD8-0A62-41E4-BD70-1592F65D801C}"/>
  </hyperlinks>
  <pageMargins left="0.7" right="0.7" top="0.75" bottom="0.75" header="0.3" footer="0.3"/>
  <drawing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94CCBA-DBA9-4A11-9125-ADDD3505CF9B}">
  <sheetPr>
    <tabColor theme="0"/>
  </sheetPr>
  <dimension ref="A1:I17"/>
  <sheetViews>
    <sheetView workbookViewId="0">
      <selection activeCell="I1" sqref="I1"/>
    </sheetView>
  </sheetViews>
  <sheetFormatPr baseColWidth="10" defaultColWidth="10.6640625" defaultRowHeight="15.5" x14ac:dyDescent="0.35"/>
  <cols>
    <col min="1" max="1" width="10.6640625" style="201"/>
    <col min="2" max="2" width="12.4140625" style="201" customWidth="1"/>
    <col min="3" max="3" width="12.08203125" style="201" customWidth="1"/>
    <col min="4" max="4" width="12.58203125" style="201" customWidth="1"/>
    <col min="5" max="5" width="13.33203125" style="201" customWidth="1"/>
    <col min="6" max="6" width="13.75" style="201" customWidth="1"/>
    <col min="7" max="7" width="14.75" style="201" customWidth="1"/>
    <col min="8" max="8" width="17.58203125" style="201" customWidth="1"/>
    <col min="9" max="16384" width="10.6640625" style="201"/>
  </cols>
  <sheetData>
    <row r="1" spans="1:9" x14ac:dyDescent="0.35">
      <c r="A1" s="194"/>
      <c r="B1" s="194"/>
      <c r="C1" s="194"/>
      <c r="D1" s="194"/>
      <c r="E1" s="194"/>
      <c r="F1" s="194"/>
      <c r="G1" s="194"/>
      <c r="H1" s="194"/>
      <c r="I1" s="203" t="s">
        <v>253</v>
      </c>
    </row>
    <row r="2" spans="1:9" ht="18" x14ac:dyDescent="0.4">
      <c r="A2" s="194"/>
      <c r="B2" s="209" t="s">
        <v>1150</v>
      </c>
      <c r="C2" s="194"/>
      <c r="D2" s="194"/>
      <c r="E2" s="194"/>
      <c r="F2" s="194"/>
      <c r="G2" s="194"/>
      <c r="H2" s="194"/>
      <c r="I2" s="205" t="s">
        <v>254</v>
      </c>
    </row>
    <row r="3" spans="1:9" ht="18" x14ac:dyDescent="0.4">
      <c r="A3" s="194"/>
      <c r="B3" s="209"/>
      <c r="C3" s="194"/>
      <c r="D3" s="194"/>
      <c r="E3" s="194"/>
      <c r="F3" s="194"/>
      <c r="G3" s="194"/>
      <c r="H3" s="194"/>
      <c r="I3" s="205"/>
    </row>
    <row r="4" spans="1:9" x14ac:dyDescent="0.35">
      <c r="A4" s="194"/>
      <c r="B4" s="47" t="s">
        <v>101</v>
      </c>
      <c r="C4" s="52" t="s">
        <v>412</v>
      </c>
      <c r="D4" s="52" t="s">
        <v>413</v>
      </c>
      <c r="E4" s="52" t="s">
        <v>414</v>
      </c>
      <c r="F4" s="52" t="s">
        <v>415</v>
      </c>
      <c r="G4" s="52" t="s">
        <v>416</v>
      </c>
      <c r="H4" s="52" t="s">
        <v>14</v>
      </c>
      <c r="I4" s="194"/>
    </row>
    <row r="5" spans="1:9" x14ac:dyDescent="0.35">
      <c r="B5" s="7" t="s">
        <v>59</v>
      </c>
      <c r="C5" s="8">
        <v>71741110</v>
      </c>
      <c r="D5" s="8">
        <v>746612423</v>
      </c>
      <c r="E5" s="8">
        <v>2784377120</v>
      </c>
      <c r="F5" s="8">
        <v>3181360410</v>
      </c>
      <c r="G5" s="8">
        <v>4229129330</v>
      </c>
      <c r="H5" s="321">
        <v>11013220393</v>
      </c>
    </row>
    <row r="6" spans="1:9" x14ac:dyDescent="0.35">
      <c r="B6" s="7" t="s">
        <v>60</v>
      </c>
      <c r="C6" s="8">
        <v>1800120</v>
      </c>
      <c r="D6" s="8">
        <v>20034760</v>
      </c>
      <c r="E6" s="8">
        <v>79923520</v>
      </c>
      <c r="F6" s="8">
        <v>155456120</v>
      </c>
      <c r="G6" s="8">
        <v>294254240</v>
      </c>
      <c r="H6" s="321">
        <v>551468760</v>
      </c>
    </row>
    <row r="7" spans="1:9" x14ac:dyDescent="0.35">
      <c r="B7" s="7" t="s">
        <v>61</v>
      </c>
      <c r="C7" s="8">
        <v>24829470</v>
      </c>
      <c r="D7" s="8">
        <v>138204140</v>
      </c>
      <c r="E7" s="8">
        <v>569926040</v>
      </c>
      <c r="F7" s="8">
        <v>830991000</v>
      </c>
      <c r="G7" s="8">
        <v>1124508000</v>
      </c>
      <c r="H7" s="321">
        <v>2688458650</v>
      </c>
    </row>
    <row r="8" spans="1:9" x14ac:dyDescent="0.35">
      <c r="B8" s="7" t="s">
        <v>62</v>
      </c>
      <c r="C8" s="8">
        <v>32646800</v>
      </c>
      <c r="D8" s="8">
        <v>254975890</v>
      </c>
      <c r="E8" s="8">
        <v>753806460</v>
      </c>
      <c r="F8" s="8">
        <v>1168625370</v>
      </c>
      <c r="G8" s="8">
        <v>1494239490</v>
      </c>
      <c r="H8" s="321">
        <v>3704294010</v>
      </c>
    </row>
    <row r="9" spans="1:9" x14ac:dyDescent="0.35">
      <c r="B9" s="7" t="s">
        <v>63</v>
      </c>
      <c r="C9" s="8">
        <v>17871830</v>
      </c>
      <c r="D9" s="8">
        <v>110610310</v>
      </c>
      <c r="E9" s="8">
        <v>367273600</v>
      </c>
      <c r="F9" s="8">
        <v>619975710</v>
      </c>
      <c r="G9" s="8">
        <v>1031718180</v>
      </c>
      <c r="H9" s="321">
        <v>2147449630</v>
      </c>
    </row>
    <row r="10" spans="1:9" x14ac:dyDescent="0.35">
      <c r="B10" s="7" t="s">
        <v>64</v>
      </c>
      <c r="C10" s="8">
        <v>15406890</v>
      </c>
      <c r="D10" s="8">
        <v>71512420</v>
      </c>
      <c r="E10" s="8">
        <v>237768540</v>
      </c>
      <c r="F10" s="8">
        <v>406759350</v>
      </c>
      <c r="G10" s="8">
        <v>600584340</v>
      </c>
      <c r="H10" s="321">
        <v>1332031540</v>
      </c>
    </row>
    <row r="11" spans="1:9" x14ac:dyDescent="0.35">
      <c r="B11" s="7" t="s">
        <v>65</v>
      </c>
      <c r="C11" s="8">
        <v>12471960</v>
      </c>
      <c r="D11" s="8">
        <v>60518440</v>
      </c>
      <c r="E11" s="8">
        <v>183101230</v>
      </c>
      <c r="F11" s="8">
        <v>302663850</v>
      </c>
      <c r="G11" s="8">
        <v>784022740</v>
      </c>
      <c r="H11" s="321">
        <v>1342778220</v>
      </c>
    </row>
    <row r="12" spans="1:9" x14ac:dyDescent="0.35">
      <c r="B12" s="7" t="s">
        <v>66</v>
      </c>
      <c r="C12" s="8">
        <v>10744460</v>
      </c>
      <c r="D12" s="8">
        <v>56524190</v>
      </c>
      <c r="E12" s="8">
        <v>95860040</v>
      </c>
      <c r="F12" s="8">
        <v>349929164</v>
      </c>
      <c r="G12" s="8">
        <v>561035780</v>
      </c>
      <c r="H12" s="321">
        <v>1074093634</v>
      </c>
    </row>
    <row r="13" spans="1:9" x14ac:dyDescent="0.35">
      <c r="B13" s="7" t="s">
        <v>67</v>
      </c>
      <c r="C13" s="8">
        <v>8773170</v>
      </c>
      <c r="D13" s="8">
        <v>20074480</v>
      </c>
      <c r="E13" s="8">
        <v>52817290</v>
      </c>
      <c r="F13" s="8">
        <v>131321200</v>
      </c>
      <c r="G13" s="8">
        <v>439589490</v>
      </c>
      <c r="H13" s="321">
        <v>652575630</v>
      </c>
    </row>
    <row r="14" spans="1:9" x14ac:dyDescent="0.35">
      <c r="B14" s="7" t="s">
        <v>68</v>
      </c>
      <c r="C14" s="8">
        <v>5215210</v>
      </c>
      <c r="D14" s="8">
        <v>12847480</v>
      </c>
      <c r="E14" s="8">
        <v>37287690</v>
      </c>
      <c r="F14" s="8">
        <v>61167640</v>
      </c>
      <c r="G14" s="8">
        <v>243693250</v>
      </c>
      <c r="H14" s="321">
        <v>360211270</v>
      </c>
    </row>
    <row r="15" spans="1:9" x14ac:dyDescent="0.35">
      <c r="B15" s="127" t="s">
        <v>69</v>
      </c>
      <c r="C15" s="8">
        <v>2417100</v>
      </c>
      <c r="D15" s="8">
        <v>1722470</v>
      </c>
      <c r="E15" s="8">
        <v>5851800</v>
      </c>
      <c r="F15" s="8">
        <v>18982380</v>
      </c>
      <c r="G15" s="8">
        <v>88742930</v>
      </c>
      <c r="H15" s="321">
        <v>117716680</v>
      </c>
    </row>
    <row r="16" spans="1:9" x14ac:dyDescent="0.35">
      <c r="B16" s="77" t="s">
        <v>14</v>
      </c>
      <c r="C16" s="320">
        <v>203918120</v>
      </c>
      <c r="D16" s="320">
        <v>1493637003</v>
      </c>
      <c r="E16" s="320">
        <v>5167993330</v>
      </c>
      <c r="F16" s="320">
        <v>7227232194</v>
      </c>
      <c r="G16" s="320">
        <v>10891517770</v>
      </c>
      <c r="H16" s="93">
        <v>24984298417</v>
      </c>
    </row>
    <row r="17" spans="2:8" x14ac:dyDescent="0.35">
      <c r="B17" s="257" t="s">
        <v>7</v>
      </c>
      <c r="C17" s="319">
        <f>C16/$H$16</f>
        <v>8.1618509592107872E-3</v>
      </c>
      <c r="D17" s="319">
        <f t="shared" ref="D17:H17" si="0">D16/$H$16</f>
        <v>5.9783027646823514E-2</v>
      </c>
      <c r="E17" s="319">
        <f t="shared" si="0"/>
        <v>0.20684964787658619</v>
      </c>
      <c r="F17" s="319">
        <f t="shared" si="0"/>
        <v>0.28927096824469539</v>
      </c>
      <c r="G17" s="319">
        <f t="shared" si="0"/>
        <v>0.43593450527268413</v>
      </c>
      <c r="H17" s="319">
        <f t="shared" si="0"/>
        <v>1</v>
      </c>
    </row>
  </sheetData>
  <hyperlinks>
    <hyperlink ref="I1" location="'Pens retr par grad&amp;Age EPST'!A1" display="Variable suivante" xr:uid="{DBC829DD-B555-47B6-B953-F698CFEFD475}"/>
    <hyperlink ref="I2" location="'Pens de retr par gr&amp;sexe EPST'!A1" display="Variable précédente" xr:uid="{9780E448-B6C8-4D0F-8226-23546DCCE976}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4">
    <tabColor theme="0"/>
  </sheetPr>
  <dimension ref="A1:H31"/>
  <sheetViews>
    <sheetView showGridLines="0" workbookViewId="0">
      <selection activeCell="G1" sqref="G1"/>
    </sheetView>
  </sheetViews>
  <sheetFormatPr baseColWidth="10" defaultColWidth="11" defaultRowHeight="15.5" x14ac:dyDescent="0.35"/>
  <cols>
    <col min="1" max="2" width="11" style="12"/>
    <col min="3" max="3" width="16.33203125" style="12" customWidth="1"/>
    <col min="4" max="4" width="21.5" style="12" customWidth="1"/>
    <col min="5" max="5" width="22" style="12" customWidth="1"/>
    <col min="6" max="6" width="11" style="12"/>
    <col min="7" max="7" width="19" style="12" bestFit="1" customWidth="1"/>
    <col min="8" max="16384" width="11" style="12"/>
  </cols>
  <sheetData>
    <row r="1" spans="1:8" x14ac:dyDescent="0.35">
      <c r="A1" s="16"/>
      <c r="G1" s="80" t="s">
        <v>253</v>
      </c>
    </row>
    <row r="2" spans="1:8" ht="18" x14ac:dyDescent="0.4">
      <c r="B2" s="11" t="s">
        <v>656</v>
      </c>
      <c r="G2" s="81" t="s">
        <v>254</v>
      </c>
    </row>
    <row r="4" spans="1:8" x14ac:dyDescent="0.35">
      <c r="B4" s="17" t="s">
        <v>6</v>
      </c>
      <c r="C4" s="20" t="s">
        <v>16</v>
      </c>
      <c r="D4" s="13">
        <v>2025</v>
      </c>
      <c r="E4" s="13" t="s">
        <v>7</v>
      </c>
    </row>
    <row r="5" spans="1:8" x14ac:dyDescent="0.35">
      <c r="B5" s="7">
        <v>1</v>
      </c>
      <c r="C5" s="7" t="s">
        <v>341</v>
      </c>
      <c r="D5" s="8" t="s">
        <v>791</v>
      </c>
      <c r="E5" s="287">
        <v>9.9000000000000008E-3</v>
      </c>
    </row>
    <row r="6" spans="1:8" x14ac:dyDescent="0.35">
      <c r="B6" s="7">
        <v>2</v>
      </c>
      <c r="C6" s="7" t="s">
        <v>8</v>
      </c>
      <c r="D6" s="8" t="s">
        <v>792</v>
      </c>
      <c r="E6" s="287">
        <v>3.3099999999999997E-2</v>
      </c>
    </row>
    <row r="7" spans="1:8" x14ac:dyDescent="0.35">
      <c r="B7" s="7">
        <v>3</v>
      </c>
      <c r="C7" s="7" t="s">
        <v>342</v>
      </c>
      <c r="D7" s="8" t="s">
        <v>793</v>
      </c>
      <c r="E7" s="287">
        <v>3.5900000000000001E-2</v>
      </c>
      <c r="H7" s="22"/>
    </row>
    <row r="8" spans="1:8" x14ac:dyDescent="0.35">
      <c r="B8" s="7">
        <v>4</v>
      </c>
      <c r="C8" s="7" t="s">
        <v>343</v>
      </c>
      <c r="D8" s="8" t="s">
        <v>794</v>
      </c>
      <c r="E8" s="287">
        <v>8.2000000000000007E-3</v>
      </c>
    </row>
    <row r="9" spans="1:8" x14ac:dyDescent="0.35">
      <c r="B9" s="7">
        <v>5</v>
      </c>
      <c r="C9" s="7" t="s">
        <v>344</v>
      </c>
      <c r="D9" s="8" t="s">
        <v>795</v>
      </c>
      <c r="E9" s="287">
        <v>9.5999999999999992E-3</v>
      </c>
    </row>
    <row r="10" spans="1:8" x14ac:dyDescent="0.35">
      <c r="B10" s="7">
        <v>6</v>
      </c>
      <c r="C10" s="7" t="s">
        <v>345</v>
      </c>
      <c r="D10" s="8" t="s">
        <v>796</v>
      </c>
      <c r="E10" s="287">
        <v>1.3899999999999999E-2</v>
      </c>
    </row>
    <row r="11" spans="1:8" x14ac:dyDescent="0.35">
      <c r="B11" s="7">
        <v>7</v>
      </c>
      <c r="C11" s="7" t="s">
        <v>346</v>
      </c>
      <c r="D11" s="8" t="s">
        <v>797</v>
      </c>
      <c r="E11" s="287">
        <v>1.84E-2</v>
      </c>
    </row>
    <row r="12" spans="1:8" x14ac:dyDescent="0.35">
      <c r="B12" s="7">
        <v>8</v>
      </c>
      <c r="C12" s="7" t="s">
        <v>347</v>
      </c>
      <c r="D12" s="8" t="s">
        <v>798</v>
      </c>
      <c r="E12" s="287">
        <v>3.9199999999999999E-2</v>
      </c>
    </row>
    <row r="13" spans="1:8" x14ac:dyDescent="0.35">
      <c r="B13" s="7">
        <v>9</v>
      </c>
      <c r="C13" s="7" t="s">
        <v>348</v>
      </c>
      <c r="D13" s="8" t="s">
        <v>799</v>
      </c>
      <c r="E13" s="287">
        <v>4.3299999999999998E-2</v>
      </c>
    </row>
    <row r="14" spans="1:8" x14ac:dyDescent="0.35">
      <c r="B14" s="7">
        <v>10</v>
      </c>
      <c r="C14" s="7" t="s">
        <v>10</v>
      </c>
      <c r="D14" s="8" t="s">
        <v>800</v>
      </c>
      <c r="E14" s="287">
        <v>0.3876</v>
      </c>
    </row>
    <row r="15" spans="1:8" x14ac:dyDescent="0.35">
      <c r="B15" s="7">
        <v>11</v>
      </c>
      <c r="C15" s="7" t="s">
        <v>349</v>
      </c>
      <c r="D15" s="8" t="s">
        <v>801</v>
      </c>
      <c r="E15" s="287">
        <v>6.2100000000000002E-2</v>
      </c>
    </row>
    <row r="16" spans="1:8" x14ac:dyDescent="0.35">
      <c r="B16" s="193">
        <v>12</v>
      </c>
      <c r="C16" s="7" t="s">
        <v>350</v>
      </c>
      <c r="D16" s="8" t="s">
        <v>802</v>
      </c>
      <c r="E16" s="287">
        <v>2.3099999999999999E-2</v>
      </c>
    </row>
    <row r="17" spans="2:5" x14ac:dyDescent="0.35">
      <c r="B17" s="7">
        <v>13</v>
      </c>
      <c r="C17" s="7" t="s">
        <v>351</v>
      </c>
      <c r="D17" s="8" t="s">
        <v>803</v>
      </c>
      <c r="E17" s="287">
        <v>4.82E-2</v>
      </c>
    </row>
    <row r="18" spans="2:5" x14ac:dyDescent="0.35">
      <c r="B18" s="7">
        <v>14</v>
      </c>
      <c r="C18" s="7" t="s">
        <v>352</v>
      </c>
      <c r="D18" s="8" t="s">
        <v>804</v>
      </c>
      <c r="E18" s="287">
        <v>2.1600000000000001E-2</v>
      </c>
    </row>
    <row r="19" spans="2:5" x14ac:dyDescent="0.35">
      <c r="B19" s="7">
        <v>15</v>
      </c>
      <c r="C19" s="7" t="s">
        <v>353</v>
      </c>
      <c r="D19" s="8" t="s">
        <v>805</v>
      </c>
      <c r="E19" s="287">
        <v>1.2E-2</v>
      </c>
    </row>
    <row r="20" spans="2:5" x14ac:dyDescent="0.35">
      <c r="B20" s="7">
        <v>16</v>
      </c>
      <c r="C20" s="7" t="s">
        <v>354</v>
      </c>
      <c r="D20" s="8" t="s">
        <v>806</v>
      </c>
      <c r="E20" s="287">
        <v>2.0899999999999998E-2</v>
      </c>
    </row>
    <row r="21" spans="2:5" x14ac:dyDescent="0.35">
      <c r="B21" s="7">
        <v>17</v>
      </c>
      <c r="C21" s="7" t="s">
        <v>11</v>
      </c>
      <c r="D21" s="8" t="s">
        <v>807</v>
      </c>
      <c r="E21" s="287">
        <v>1.9400000000000001E-2</v>
      </c>
    </row>
    <row r="22" spans="2:5" x14ac:dyDescent="0.35">
      <c r="B22" s="7">
        <v>18</v>
      </c>
      <c r="C22" s="7" t="s">
        <v>355</v>
      </c>
      <c r="D22" s="8" t="s">
        <v>808</v>
      </c>
      <c r="E22" s="287">
        <v>2.8899999999999999E-2</v>
      </c>
    </row>
    <row r="23" spans="2:5" x14ac:dyDescent="0.35">
      <c r="B23" s="7">
        <v>19</v>
      </c>
      <c r="C23" s="7" t="s">
        <v>356</v>
      </c>
      <c r="D23" s="8" t="s">
        <v>809</v>
      </c>
      <c r="E23" s="287">
        <v>3.8399999999999997E-2</v>
      </c>
    </row>
    <row r="24" spans="2:5" x14ac:dyDescent="0.35">
      <c r="B24" s="7">
        <v>20</v>
      </c>
      <c r="C24" s="7" t="s">
        <v>357</v>
      </c>
      <c r="D24" s="8" t="s">
        <v>810</v>
      </c>
      <c r="E24" s="287">
        <v>9.4999999999999998E-3</v>
      </c>
    </row>
    <row r="25" spans="2:5" x14ac:dyDescent="0.35">
      <c r="B25" s="7">
        <v>21</v>
      </c>
      <c r="C25" s="7" t="s">
        <v>358</v>
      </c>
      <c r="D25" s="8" t="s">
        <v>811</v>
      </c>
      <c r="E25" s="287">
        <v>1.77E-2</v>
      </c>
    </row>
    <row r="26" spans="2:5" x14ac:dyDescent="0.35">
      <c r="B26" s="7">
        <v>22</v>
      </c>
      <c r="C26" s="7" t="s">
        <v>359</v>
      </c>
      <c r="D26" s="8" t="s">
        <v>812</v>
      </c>
      <c r="E26" s="287">
        <v>3.0300000000000001E-2</v>
      </c>
    </row>
    <row r="27" spans="2:5" x14ac:dyDescent="0.35">
      <c r="B27" s="7">
        <v>23</v>
      </c>
      <c r="C27" s="7" t="s">
        <v>360</v>
      </c>
      <c r="D27" s="8" t="s">
        <v>813</v>
      </c>
      <c r="E27" s="287">
        <v>1.17E-2</v>
      </c>
    </row>
    <row r="28" spans="2:5" x14ac:dyDescent="0.35">
      <c r="B28" s="7">
        <v>24</v>
      </c>
      <c r="C28" s="7" t="s">
        <v>361</v>
      </c>
      <c r="D28" s="8" t="s">
        <v>814</v>
      </c>
      <c r="E28" s="287">
        <v>8.3999999999999995E-3</v>
      </c>
    </row>
    <row r="29" spans="2:5" x14ac:dyDescent="0.35">
      <c r="B29" s="7">
        <v>25</v>
      </c>
      <c r="C29" s="7" t="s">
        <v>362</v>
      </c>
      <c r="D29" s="8" t="s">
        <v>815</v>
      </c>
      <c r="E29" s="287">
        <v>3.2300000000000002E-2</v>
      </c>
    </row>
    <row r="30" spans="2:5" x14ac:dyDescent="0.35">
      <c r="B30" s="7">
        <v>26</v>
      </c>
      <c r="C30" s="7" t="s">
        <v>363</v>
      </c>
      <c r="D30" s="8" t="s">
        <v>816</v>
      </c>
      <c r="E30" s="287">
        <v>1.66E-2</v>
      </c>
    </row>
    <row r="31" spans="2:5" x14ac:dyDescent="0.35">
      <c r="B31" s="23" t="s">
        <v>14</v>
      </c>
      <c r="C31" s="23"/>
      <c r="D31" s="26" t="s">
        <v>789</v>
      </c>
      <c r="E31" s="302">
        <v>1</v>
      </c>
    </row>
  </sheetData>
  <hyperlinks>
    <hyperlink ref="G1" location="'Cotisants EPST par province'!A1" display="Variable suivante" xr:uid="{00000000-0004-0000-0300-000000000000}"/>
    <hyperlink ref="G2" location="'Cotisants branche des pensions'!A1" display="Variable précédente" xr:uid="{00000000-0004-0000-0300-000001000000}"/>
  </hyperlinks>
  <pageMargins left="0.7" right="0.7" top="0.75" bottom="0.75" header="0.3" footer="0.3"/>
  <drawing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28CEE3-0FF8-4357-B000-1F97380ACAA6}">
  <sheetPr>
    <tabColor theme="0"/>
  </sheetPr>
  <dimension ref="A1:I17"/>
  <sheetViews>
    <sheetView workbookViewId="0">
      <selection activeCell="I1" sqref="I1"/>
    </sheetView>
  </sheetViews>
  <sheetFormatPr baseColWidth="10" defaultColWidth="10.6640625" defaultRowHeight="15.5" x14ac:dyDescent="0.35"/>
  <cols>
    <col min="1" max="1" width="12.4140625" style="201" customWidth="1"/>
    <col min="2" max="2" width="12.1640625" style="201" customWidth="1"/>
    <col min="3" max="3" width="13.08203125" style="201" customWidth="1"/>
    <col min="4" max="4" width="13.5" style="201" customWidth="1"/>
    <col min="5" max="6" width="13.25" style="201" customWidth="1"/>
    <col min="7" max="7" width="14" style="201" customWidth="1"/>
    <col min="8" max="8" width="16.75" style="201" customWidth="1"/>
    <col min="9" max="16384" width="10.6640625" style="201"/>
  </cols>
  <sheetData>
    <row r="1" spans="1:9" x14ac:dyDescent="0.35">
      <c r="A1" s="194"/>
      <c r="B1" s="194"/>
      <c r="C1" s="194"/>
      <c r="D1" s="194"/>
      <c r="E1" s="194"/>
      <c r="F1" s="194"/>
      <c r="G1" s="194"/>
      <c r="H1" s="194"/>
      <c r="I1" s="203" t="s">
        <v>253</v>
      </c>
    </row>
    <row r="2" spans="1:9" ht="18" x14ac:dyDescent="0.4">
      <c r="A2" s="194"/>
      <c r="B2" s="209" t="s">
        <v>1151</v>
      </c>
      <c r="C2" s="194"/>
      <c r="D2" s="194"/>
      <c r="E2" s="194"/>
      <c r="F2" s="194"/>
      <c r="G2" s="194"/>
      <c r="H2" s="194"/>
      <c r="I2" s="205" t="s">
        <v>254</v>
      </c>
    </row>
    <row r="3" spans="1:9" ht="18" x14ac:dyDescent="0.4">
      <c r="A3" s="194"/>
      <c r="B3" s="209"/>
      <c r="C3" s="194"/>
      <c r="D3" s="194"/>
      <c r="E3" s="194"/>
      <c r="F3" s="194"/>
      <c r="G3" s="194"/>
      <c r="H3" s="194"/>
      <c r="I3" s="205"/>
    </row>
    <row r="4" spans="1:9" x14ac:dyDescent="0.35">
      <c r="A4" s="194"/>
      <c r="B4" s="47" t="s">
        <v>101</v>
      </c>
      <c r="C4" s="52" t="s">
        <v>412</v>
      </c>
      <c r="D4" s="52" t="s">
        <v>413</v>
      </c>
      <c r="E4" s="52" t="s">
        <v>414</v>
      </c>
      <c r="F4" s="52" t="s">
        <v>415</v>
      </c>
      <c r="G4" s="52" t="s">
        <v>416</v>
      </c>
      <c r="H4" s="52" t="s">
        <v>14</v>
      </c>
      <c r="I4" s="194"/>
    </row>
    <row r="5" spans="1:9" x14ac:dyDescent="0.35">
      <c r="B5" s="7" t="s">
        <v>59</v>
      </c>
      <c r="C5" s="8" t="s">
        <v>5</v>
      </c>
      <c r="D5" s="8">
        <v>13998240</v>
      </c>
      <c r="E5" s="8" t="s">
        <v>5</v>
      </c>
      <c r="F5" s="8" t="s">
        <v>5</v>
      </c>
      <c r="G5" s="8" t="s">
        <v>5</v>
      </c>
      <c r="H5" s="321">
        <v>13998240</v>
      </c>
    </row>
    <row r="6" spans="1:9" x14ac:dyDescent="0.35">
      <c r="B6" s="7" t="s">
        <v>60</v>
      </c>
      <c r="C6" s="8" t="s">
        <v>5</v>
      </c>
      <c r="D6" s="8" t="s">
        <v>5</v>
      </c>
      <c r="E6" s="8" t="s">
        <v>5</v>
      </c>
      <c r="F6" s="8" t="s">
        <v>5</v>
      </c>
      <c r="G6" s="8" t="s">
        <v>5</v>
      </c>
      <c r="H6" s="321" t="s">
        <v>5</v>
      </c>
    </row>
    <row r="7" spans="1:9" x14ac:dyDescent="0.35">
      <c r="B7" s="7" t="s">
        <v>61</v>
      </c>
      <c r="C7" s="8" t="s">
        <v>5</v>
      </c>
      <c r="D7" s="8">
        <v>521670</v>
      </c>
      <c r="E7" s="8">
        <v>2860720</v>
      </c>
      <c r="F7" s="8">
        <v>3297360</v>
      </c>
      <c r="G7" s="8">
        <v>183890</v>
      </c>
      <c r="H7" s="321">
        <v>6863640</v>
      </c>
    </row>
    <row r="8" spans="1:9" x14ac:dyDescent="0.35">
      <c r="B8" s="7" t="s">
        <v>62</v>
      </c>
      <c r="C8" s="8">
        <v>6867630</v>
      </c>
      <c r="D8" s="8">
        <v>50524800</v>
      </c>
      <c r="E8" s="8">
        <v>74369686</v>
      </c>
      <c r="F8" s="8">
        <v>93744800</v>
      </c>
      <c r="G8" s="8">
        <v>62066080</v>
      </c>
      <c r="H8" s="321">
        <v>287572996</v>
      </c>
    </row>
    <row r="9" spans="1:9" x14ac:dyDescent="0.35">
      <c r="B9" s="7" t="s">
        <v>63</v>
      </c>
      <c r="C9" s="8">
        <v>2236160</v>
      </c>
      <c r="D9" s="8">
        <v>18677580</v>
      </c>
      <c r="E9" s="8">
        <v>22827700</v>
      </c>
      <c r="F9" s="8">
        <v>31521010</v>
      </c>
      <c r="G9" s="8">
        <v>80903880</v>
      </c>
      <c r="H9" s="321">
        <v>156166330</v>
      </c>
    </row>
    <row r="10" spans="1:9" x14ac:dyDescent="0.35">
      <c r="B10" s="7" t="s">
        <v>64</v>
      </c>
      <c r="C10" s="8">
        <v>23943600</v>
      </c>
      <c r="D10" s="8">
        <v>174837180</v>
      </c>
      <c r="E10" s="8">
        <v>213376240</v>
      </c>
      <c r="F10" s="8">
        <v>107605950</v>
      </c>
      <c r="G10" s="8">
        <v>114504430</v>
      </c>
      <c r="H10" s="321">
        <v>634267400</v>
      </c>
    </row>
    <row r="11" spans="1:9" x14ac:dyDescent="0.35">
      <c r="B11" s="7" t="s">
        <v>65</v>
      </c>
      <c r="C11" s="8">
        <v>56928210</v>
      </c>
      <c r="D11" s="8">
        <v>377207770</v>
      </c>
      <c r="E11" s="8">
        <v>403707780</v>
      </c>
      <c r="F11" s="8">
        <v>178005260</v>
      </c>
      <c r="G11" s="8">
        <v>97509974</v>
      </c>
      <c r="H11" s="321">
        <v>1113358994</v>
      </c>
    </row>
    <row r="12" spans="1:9" x14ac:dyDescent="0.35">
      <c r="B12" s="7" t="s">
        <v>66</v>
      </c>
      <c r="C12" s="8">
        <v>191509820</v>
      </c>
      <c r="D12" s="8">
        <v>704003380</v>
      </c>
      <c r="E12" s="8">
        <v>839486440</v>
      </c>
      <c r="F12" s="8">
        <v>876449080</v>
      </c>
      <c r="G12" s="8">
        <v>701447260</v>
      </c>
      <c r="H12" s="321">
        <v>3312895980</v>
      </c>
    </row>
    <row r="13" spans="1:9" x14ac:dyDescent="0.35">
      <c r="B13" s="7" t="s">
        <v>67</v>
      </c>
      <c r="C13" s="8" t="s">
        <v>5</v>
      </c>
      <c r="D13" s="8" t="s">
        <v>5</v>
      </c>
      <c r="E13" s="8">
        <v>174120</v>
      </c>
      <c r="F13" s="8" t="s">
        <v>5</v>
      </c>
      <c r="G13" s="8" t="s">
        <v>5</v>
      </c>
      <c r="H13" s="321">
        <v>174120</v>
      </c>
    </row>
    <row r="14" spans="1:9" x14ac:dyDescent="0.35">
      <c r="B14" s="7" t="s">
        <v>68</v>
      </c>
      <c r="C14" s="8" t="s">
        <v>5</v>
      </c>
      <c r="D14" s="8" t="s">
        <v>5</v>
      </c>
      <c r="E14" s="8">
        <v>522360</v>
      </c>
      <c r="F14" s="8" t="s">
        <v>5</v>
      </c>
      <c r="G14" s="8" t="s">
        <v>5</v>
      </c>
      <c r="H14" s="321">
        <v>522360</v>
      </c>
    </row>
    <row r="15" spans="1:9" x14ac:dyDescent="0.35">
      <c r="B15" s="127" t="s">
        <v>69</v>
      </c>
      <c r="C15" s="167" t="s">
        <v>5</v>
      </c>
      <c r="D15" s="8" t="s">
        <v>5</v>
      </c>
      <c r="E15" s="8" t="s">
        <v>5</v>
      </c>
      <c r="F15" s="8" t="s">
        <v>5</v>
      </c>
      <c r="G15" s="8" t="s">
        <v>5</v>
      </c>
      <c r="H15" s="321" t="s">
        <v>5</v>
      </c>
    </row>
    <row r="16" spans="1:9" x14ac:dyDescent="0.35">
      <c r="B16" s="323" t="s">
        <v>14</v>
      </c>
      <c r="C16" s="93">
        <v>281485420</v>
      </c>
      <c r="D16" s="93">
        <v>1339770620</v>
      </c>
      <c r="E16" s="93">
        <v>1557325046</v>
      </c>
      <c r="F16" s="93">
        <v>1290623460</v>
      </c>
      <c r="G16" s="93">
        <v>1056615514</v>
      </c>
      <c r="H16" s="93">
        <v>5525820060</v>
      </c>
    </row>
    <row r="17" spans="2:8" x14ac:dyDescent="0.35">
      <c r="B17" s="257" t="s">
        <v>7</v>
      </c>
      <c r="C17" s="319">
        <f>C16/$H$16</f>
        <v>5.0940026447404807E-2</v>
      </c>
      <c r="D17" s="319">
        <f t="shared" ref="D17:H17" si="0">D16/$H$16</f>
        <v>0.2424564327923483</v>
      </c>
      <c r="E17" s="319">
        <f t="shared" si="0"/>
        <v>0.28182695583467843</v>
      </c>
      <c r="F17" s="319">
        <f t="shared" si="0"/>
        <v>0.23356233934262419</v>
      </c>
      <c r="G17" s="319">
        <f t="shared" si="0"/>
        <v>0.19121424558294431</v>
      </c>
      <c r="H17" s="322">
        <f t="shared" si="0"/>
        <v>1</v>
      </c>
    </row>
  </sheetData>
  <hyperlinks>
    <hyperlink ref="I1" location="'Pens retr par Age&amp;Sexe H EPST'!A1" display="Variable suivante" xr:uid="{7D3420EB-E898-4E0D-B614-507753045433}"/>
    <hyperlink ref="I2" location="'Pens de retr par gr&amp;Age H EPST'!A1" display="Variable précédente" xr:uid="{D9349B61-6AD0-4636-A665-293D38F4A457}"/>
  </hyperlinks>
  <pageMargins left="0.7" right="0.7" top="0.75" bottom="0.75" header="0.3" footer="0.3"/>
  <drawing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946870-0DE7-404E-92B3-F1373D7BE01E}">
  <sheetPr>
    <tabColor theme="0"/>
  </sheetPr>
  <dimension ref="A1:I10"/>
  <sheetViews>
    <sheetView workbookViewId="0">
      <selection activeCell="I1" sqref="I1"/>
    </sheetView>
  </sheetViews>
  <sheetFormatPr baseColWidth="10" defaultColWidth="10.6640625" defaultRowHeight="15.5" x14ac:dyDescent="0.35"/>
  <cols>
    <col min="1" max="1" width="10.6640625" style="201"/>
    <col min="2" max="2" width="17.1640625" style="201" customWidth="1"/>
    <col min="3" max="3" width="20" style="201" customWidth="1"/>
    <col min="4" max="4" width="17.6640625" style="201" customWidth="1"/>
    <col min="5" max="5" width="20" style="201" customWidth="1"/>
    <col min="6" max="7" width="10.6640625" style="201"/>
    <col min="8" max="8" width="16.58203125" style="201" customWidth="1"/>
    <col min="9" max="16384" width="10.6640625" style="201"/>
  </cols>
  <sheetData>
    <row r="1" spans="1:9" x14ac:dyDescent="0.35">
      <c r="A1" s="194"/>
      <c r="B1" s="194"/>
      <c r="C1" s="194"/>
      <c r="D1" s="194"/>
      <c r="E1" s="194"/>
      <c r="F1" s="194"/>
      <c r="G1" s="194"/>
      <c r="H1" s="194"/>
      <c r="I1" s="203" t="s">
        <v>253</v>
      </c>
    </row>
    <row r="2" spans="1:9" ht="18" x14ac:dyDescent="0.4">
      <c r="A2" s="194"/>
      <c r="B2" s="209" t="s">
        <v>1152</v>
      </c>
      <c r="C2" s="194"/>
      <c r="D2" s="194"/>
      <c r="E2" s="194"/>
      <c r="F2" s="194"/>
      <c r="G2" s="194"/>
      <c r="H2" s="194"/>
      <c r="I2" s="205" t="s">
        <v>254</v>
      </c>
    </row>
    <row r="3" spans="1:9" ht="18" x14ac:dyDescent="0.4">
      <c r="A3" s="194"/>
      <c r="B3" s="209"/>
      <c r="C3" s="194"/>
      <c r="D3" s="194"/>
      <c r="E3" s="194"/>
      <c r="F3" s="194"/>
      <c r="G3" s="194"/>
      <c r="H3" s="194"/>
      <c r="I3" s="203"/>
    </row>
    <row r="4" spans="1:9" x14ac:dyDescent="0.35">
      <c r="B4" s="47" t="s">
        <v>79</v>
      </c>
      <c r="C4" s="52" t="s">
        <v>82</v>
      </c>
      <c r="D4" s="52" t="s">
        <v>83</v>
      </c>
      <c r="E4" s="52" t="s">
        <v>14</v>
      </c>
    </row>
    <row r="5" spans="1:9" x14ac:dyDescent="0.35">
      <c r="B5" s="7" t="s">
        <v>412</v>
      </c>
      <c r="C5" s="8">
        <v>169769470</v>
      </c>
      <c r="D5" s="8">
        <v>34148650</v>
      </c>
      <c r="E5" s="9">
        <v>203918120</v>
      </c>
    </row>
    <row r="6" spans="1:9" x14ac:dyDescent="0.35">
      <c r="B6" s="7" t="s">
        <v>413</v>
      </c>
      <c r="C6" s="8">
        <v>1096087363</v>
      </c>
      <c r="D6" s="8">
        <v>397549640</v>
      </c>
      <c r="E6" s="9">
        <v>1493637003</v>
      </c>
    </row>
    <row r="7" spans="1:9" x14ac:dyDescent="0.35">
      <c r="B7" s="7" t="s">
        <v>414</v>
      </c>
      <c r="C7" s="8">
        <v>4258274260</v>
      </c>
      <c r="D7" s="8">
        <v>909719070</v>
      </c>
      <c r="E7" s="9">
        <v>5167993330</v>
      </c>
    </row>
    <row r="8" spans="1:9" x14ac:dyDescent="0.35">
      <c r="B8" s="7" t="s">
        <v>415</v>
      </c>
      <c r="C8" s="8">
        <v>6122267924</v>
      </c>
      <c r="D8" s="8">
        <v>1104964270</v>
      </c>
      <c r="E8" s="9">
        <v>7227232194</v>
      </c>
    </row>
    <row r="9" spans="1:9" x14ac:dyDescent="0.35">
      <c r="B9" s="7" t="s">
        <v>416</v>
      </c>
      <c r="C9" s="8">
        <v>9925120330</v>
      </c>
      <c r="D9" s="8">
        <v>966397440</v>
      </c>
      <c r="E9" s="9">
        <v>10891517770</v>
      </c>
    </row>
    <row r="10" spans="1:9" x14ac:dyDescent="0.35">
      <c r="B10" s="258" t="s">
        <v>14</v>
      </c>
      <c r="C10" s="311">
        <v>21571519347</v>
      </c>
      <c r="D10" s="311">
        <v>3412779070</v>
      </c>
      <c r="E10" s="311">
        <v>24984298417</v>
      </c>
    </row>
  </sheetData>
  <hyperlinks>
    <hyperlink ref="I1" location="'Pens retr par Age&amp;sexe EPST'!A1" display="Variable suivante" xr:uid="{3AC3CAAB-7825-4E2C-8D40-EE225E1672A3}"/>
    <hyperlink ref="I2" location="'Pens retr par grad&amp;Age EPST'!A1" display="Variable précédente" xr:uid="{182AD6D4-C674-493E-8515-7515391A0CA3}"/>
  </hyperlinks>
  <pageMargins left="0.7" right="0.7" top="0.75" bottom="0.75" header="0.3" footer="0.3"/>
  <drawing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8C710B-E943-44BD-84E9-776B565895E4}">
  <sheetPr>
    <tabColor theme="0"/>
  </sheetPr>
  <dimension ref="A1:I10"/>
  <sheetViews>
    <sheetView workbookViewId="0">
      <selection activeCell="I1" sqref="I1"/>
    </sheetView>
  </sheetViews>
  <sheetFormatPr baseColWidth="10" defaultColWidth="10.6640625" defaultRowHeight="15.5" x14ac:dyDescent="0.35"/>
  <cols>
    <col min="1" max="2" width="10.6640625" style="201"/>
    <col min="3" max="3" width="18.08203125" style="201" customWidth="1"/>
    <col min="4" max="4" width="18.75" style="201" customWidth="1"/>
    <col min="5" max="5" width="22.4140625" style="201" customWidth="1"/>
    <col min="6" max="16384" width="10.6640625" style="201"/>
  </cols>
  <sheetData>
    <row r="1" spans="1:9" x14ac:dyDescent="0.35">
      <c r="A1" s="194"/>
      <c r="B1" s="194"/>
      <c r="C1" s="194"/>
      <c r="D1" s="194"/>
      <c r="E1" s="194"/>
      <c r="F1" s="194"/>
      <c r="G1" s="194"/>
      <c r="H1" s="194"/>
      <c r="I1" s="80" t="s">
        <v>253</v>
      </c>
    </row>
    <row r="2" spans="1:9" ht="18" x14ac:dyDescent="0.4">
      <c r="A2" s="194"/>
      <c r="B2" s="209" t="s">
        <v>1153</v>
      </c>
      <c r="C2" s="194"/>
      <c r="D2" s="194"/>
      <c r="E2" s="194"/>
      <c r="F2" s="194"/>
      <c r="G2" s="194"/>
      <c r="H2" s="194"/>
      <c r="I2" s="205" t="s">
        <v>254</v>
      </c>
    </row>
    <row r="3" spans="1:9" ht="18" x14ac:dyDescent="0.4">
      <c r="A3" s="194"/>
      <c r="B3" s="209"/>
      <c r="C3" s="194"/>
      <c r="D3" s="194"/>
      <c r="E3" s="194"/>
      <c r="F3" s="194"/>
      <c r="G3" s="194"/>
      <c r="H3" s="194"/>
      <c r="I3" s="205"/>
    </row>
    <row r="4" spans="1:9" x14ac:dyDescent="0.35">
      <c r="B4" s="47" t="s">
        <v>79</v>
      </c>
      <c r="C4" s="52" t="s">
        <v>82</v>
      </c>
      <c r="D4" s="52" t="s">
        <v>83</v>
      </c>
      <c r="E4" s="52" t="s">
        <v>14</v>
      </c>
    </row>
    <row r="5" spans="1:9" x14ac:dyDescent="0.35">
      <c r="B5" s="7" t="s">
        <v>412</v>
      </c>
      <c r="C5" s="8">
        <v>208810590</v>
      </c>
      <c r="D5" s="8">
        <v>72674830</v>
      </c>
      <c r="E5" s="9">
        <v>281485420</v>
      </c>
    </row>
    <row r="6" spans="1:9" x14ac:dyDescent="0.35">
      <c r="B6" s="7" t="s">
        <v>413</v>
      </c>
      <c r="C6" s="8">
        <v>994798880</v>
      </c>
      <c r="D6" s="8">
        <v>344971740</v>
      </c>
      <c r="E6" s="9">
        <v>1339770620</v>
      </c>
    </row>
    <row r="7" spans="1:9" x14ac:dyDescent="0.35">
      <c r="B7" s="7" t="s">
        <v>414</v>
      </c>
      <c r="C7" s="8">
        <v>1152356306</v>
      </c>
      <c r="D7" s="8">
        <v>404968740</v>
      </c>
      <c r="E7" s="9">
        <v>1557325046</v>
      </c>
    </row>
    <row r="8" spans="1:9" x14ac:dyDescent="0.35">
      <c r="B8" s="7" t="s">
        <v>415</v>
      </c>
      <c r="C8" s="8">
        <v>903871150</v>
      </c>
      <c r="D8" s="8">
        <v>386752310</v>
      </c>
      <c r="E8" s="9">
        <v>1290623460</v>
      </c>
    </row>
    <row r="9" spans="1:9" x14ac:dyDescent="0.35">
      <c r="B9" s="7" t="s">
        <v>416</v>
      </c>
      <c r="C9" s="8">
        <v>820498084</v>
      </c>
      <c r="D9" s="8">
        <v>236117430</v>
      </c>
      <c r="E9" s="9">
        <v>1056615514</v>
      </c>
    </row>
    <row r="10" spans="1:9" x14ac:dyDescent="0.35">
      <c r="B10" s="258" t="s">
        <v>14</v>
      </c>
      <c r="C10" s="311">
        <v>4080335010</v>
      </c>
      <c r="D10" s="311">
        <v>1445485050</v>
      </c>
      <c r="E10" s="311">
        <v>5525820060</v>
      </c>
    </row>
  </sheetData>
  <hyperlinks>
    <hyperlink ref="I1" location="'Pension retr prov&amp;grad AC'!A1" display="Variable suivante" xr:uid="{2ACD1190-0AEF-4A6F-AE23-9261480392A0}"/>
    <hyperlink ref="I2" location="'Pens retr par Age&amp;Sexe H EPST'!A1" display="Variable précédente" xr:uid="{A062484E-3360-42E4-AD91-621F7009BCF6}"/>
  </hyperlinks>
  <pageMargins left="0.7" right="0.7" top="0.75" bottom="0.75" header="0.3" footer="0.3"/>
  <drawing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A98699-9056-460E-A487-AB4F8AC739C4}">
  <dimension ref="A1:AB31"/>
  <sheetViews>
    <sheetView workbookViewId="0">
      <selection activeCell="O1" sqref="O1"/>
    </sheetView>
  </sheetViews>
  <sheetFormatPr baseColWidth="10" defaultColWidth="10.6640625" defaultRowHeight="15.5" x14ac:dyDescent="0.35"/>
  <cols>
    <col min="1" max="2" width="10.6640625" style="201"/>
    <col min="3" max="3" width="12.9140625" style="201" bestFit="1" customWidth="1"/>
    <col min="4" max="4" width="12.4140625" style="201" bestFit="1" customWidth="1"/>
    <col min="5" max="5" width="13.83203125" style="201" bestFit="1" customWidth="1"/>
    <col min="6" max="6" width="15.4140625" style="201" customWidth="1"/>
    <col min="7" max="7" width="13.83203125" style="201" bestFit="1" customWidth="1"/>
    <col min="8" max="9" width="12.6640625" style="201" bestFit="1" customWidth="1"/>
    <col min="10" max="10" width="12.58203125" style="201" bestFit="1" customWidth="1"/>
    <col min="11" max="11" width="12.25" style="201" bestFit="1" customWidth="1"/>
    <col min="12" max="12" width="12.33203125" style="201" bestFit="1" customWidth="1"/>
    <col min="13" max="13" width="13.08203125" style="201" customWidth="1"/>
    <col min="14" max="14" width="14.6640625" style="201" bestFit="1" customWidth="1"/>
    <col min="15" max="16384" width="10.6640625" style="201"/>
  </cols>
  <sheetData>
    <row r="1" spans="1:28" x14ac:dyDescent="0.35">
      <c r="A1" s="194"/>
      <c r="B1" s="194"/>
      <c r="C1" s="194"/>
      <c r="D1" s="194"/>
      <c r="E1" s="194"/>
      <c r="F1" s="194"/>
      <c r="G1" s="194"/>
      <c r="H1" s="194"/>
      <c r="I1" s="203"/>
      <c r="J1" s="194"/>
      <c r="K1" s="194"/>
      <c r="L1" s="194"/>
      <c r="M1" s="194"/>
      <c r="N1" s="194"/>
      <c r="O1" s="203" t="s">
        <v>253</v>
      </c>
      <c r="P1" s="194"/>
    </row>
    <row r="2" spans="1:28" ht="18" x14ac:dyDescent="0.4">
      <c r="A2" s="194"/>
      <c r="B2" s="209" t="s">
        <v>1154</v>
      </c>
      <c r="C2" s="194"/>
      <c r="D2" s="194"/>
      <c r="E2" s="194"/>
      <c r="F2" s="194"/>
      <c r="G2" s="194"/>
      <c r="H2" s="194"/>
      <c r="I2" s="205"/>
      <c r="J2" s="194"/>
      <c r="K2" s="194"/>
      <c r="L2" s="194"/>
      <c r="M2" s="194"/>
      <c r="N2" s="194"/>
      <c r="O2" s="205" t="s">
        <v>254</v>
      </c>
      <c r="P2" s="194"/>
    </row>
    <row r="3" spans="1:28" x14ac:dyDescent="0.35">
      <c r="A3" s="194"/>
      <c r="B3" s="194"/>
      <c r="C3" s="194"/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  <c r="O3" s="194"/>
      <c r="P3" s="194"/>
    </row>
    <row r="4" spans="1:28" x14ac:dyDescent="0.35">
      <c r="A4" s="194"/>
      <c r="B4" s="76" t="s">
        <v>16</v>
      </c>
      <c r="C4" s="30" t="s">
        <v>59</v>
      </c>
      <c r="D4" s="30" t="s">
        <v>60</v>
      </c>
      <c r="E4" s="30" t="s">
        <v>61</v>
      </c>
      <c r="F4" s="30" t="s">
        <v>62</v>
      </c>
      <c r="G4" s="30" t="s">
        <v>63</v>
      </c>
      <c r="H4" s="30" t="s">
        <v>64</v>
      </c>
      <c r="I4" s="30" t="s">
        <v>65</v>
      </c>
      <c r="J4" s="30" t="s">
        <v>66</v>
      </c>
      <c r="K4" s="30" t="s">
        <v>67</v>
      </c>
      <c r="L4" s="30" t="s">
        <v>68</v>
      </c>
      <c r="M4" s="30" t="s">
        <v>69</v>
      </c>
      <c r="N4" s="30" t="s">
        <v>14</v>
      </c>
      <c r="O4" s="194"/>
      <c r="P4" s="194"/>
    </row>
    <row r="5" spans="1:28" x14ac:dyDescent="0.35">
      <c r="A5" s="194"/>
      <c r="B5" s="31" t="s">
        <v>341</v>
      </c>
      <c r="C5" s="96">
        <v>60532660</v>
      </c>
      <c r="D5" s="96">
        <v>4683970</v>
      </c>
      <c r="E5" s="96">
        <v>13748980</v>
      </c>
      <c r="F5" s="96">
        <v>15140980</v>
      </c>
      <c r="G5" s="96">
        <v>17150320</v>
      </c>
      <c r="H5" s="96">
        <v>5580640</v>
      </c>
      <c r="I5" s="96">
        <v>12784740</v>
      </c>
      <c r="J5" s="96">
        <v>12016800</v>
      </c>
      <c r="K5" s="96">
        <v>17337600</v>
      </c>
      <c r="L5" s="96">
        <v>7602840</v>
      </c>
      <c r="M5" s="96">
        <v>2279880</v>
      </c>
      <c r="N5" s="116">
        <v>168859410</v>
      </c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194"/>
      <c r="AB5" s="194"/>
    </row>
    <row r="6" spans="1:28" x14ac:dyDescent="0.35">
      <c r="A6" s="194"/>
      <c r="B6" s="7" t="s">
        <v>8</v>
      </c>
      <c r="C6" s="86">
        <v>359731110</v>
      </c>
      <c r="D6" s="86">
        <v>39620270</v>
      </c>
      <c r="E6" s="86">
        <v>95383390</v>
      </c>
      <c r="F6" s="86">
        <v>157439700</v>
      </c>
      <c r="G6" s="86">
        <v>71883640</v>
      </c>
      <c r="H6" s="86">
        <v>52934550</v>
      </c>
      <c r="I6" s="86">
        <v>60371360</v>
      </c>
      <c r="J6" s="86">
        <v>43243910</v>
      </c>
      <c r="K6" s="86">
        <v>34792420</v>
      </c>
      <c r="L6" s="86">
        <v>8864850</v>
      </c>
      <c r="M6" s="86">
        <v>3581400</v>
      </c>
      <c r="N6" s="89">
        <v>927846600</v>
      </c>
      <c r="O6" s="194"/>
      <c r="P6" s="194"/>
      <c r="Q6" s="194"/>
      <c r="R6" s="194"/>
      <c r="S6" s="194"/>
      <c r="T6" s="194"/>
      <c r="U6" s="194"/>
      <c r="V6" s="194"/>
      <c r="W6" s="194"/>
      <c r="X6" s="194"/>
      <c r="Y6" s="194"/>
      <c r="Z6" s="194"/>
      <c r="AA6" s="194"/>
    </row>
    <row r="7" spans="1:28" x14ac:dyDescent="0.35">
      <c r="A7" s="194"/>
      <c r="B7" s="7" t="s">
        <v>342</v>
      </c>
      <c r="C7" s="86">
        <v>56789410</v>
      </c>
      <c r="D7" s="86">
        <v>8807040</v>
      </c>
      <c r="E7" s="86">
        <v>64118720</v>
      </c>
      <c r="F7" s="86">
        <v>126411450</v>
      </c>
      <c r="G7" s="86">
        <v>40695800</v>
      </c>
      <c r="H7" s="86">
        <v>54969040</v>
      </c>
      <c r="I7" s="86">
        <v>50565870</v>
      </c>
      <c r="J7" s="86">
        <v>28118760</v>
      </c>
      <c r="K7" s="86">
        <v>6477600</v>
      </c>
      <c r="L7" s="86">
        <v>16679260</v>
      </c>
      <c r="M7" s="86" t="s">
        <v>5</v>
      </c>
      <c r="N7" s="89">
        <v>453632950</v>
      </c>
      <c r="O7" s="194"/>
      <c r="P7" s="194"/>
      <c r="Q7" s="194"/>
      <c r="R7" s="194"/>
      <c r="S7" s="194"/>
      <c r="T7" s="194"/>
      <c r="U7" s="194"/>
      <c r="V7" s="194"/>
      <c r="W7" s="194"/>
      <c r="X7" s="194"/>
      <c r="Y7" s="194"/>
      <c r="Z7" s="194"/>
      <c r="AA7" s="194"/>
    </row>
    <row r="8" spans="1:28" x14ac:dyDescent="0.35">
      <c r="A8" s="194"/>
      <c r="B8" s="7" t="s">
        <v>343</v>
      </c>
      <c r="C8" s="86">
        <v>82568310</v>
      </c>
      <c r="D8" s="86">
        <v>7476300</v>
      </c>
      <c r="E8" s="86">
        <v>11204050</v>
      </c>
      <c r="F8" s="86">
        <v>13377800</v>
      </c>
      <c r="G8" s="86">
        <v>16947000</v>
      </c>
      <c r="H8" s="86">
        <v>18361200</v>
      </c>
      <c r="I8" s="86">
        <v>5477500</v>
      </c>
      <c r="J8" s="86">
        <v>8461570</v>
      </c>
      <c r="K8" s="86">
        <v>7882680</v>
      </c>
      <c r="L8" s="86">
        <v>7462680</v>
      </c>
      <c r="M8" s="86" t="s">
        <v>5</v>
      </c>
      <c r="N8" s="89">
        <v>179219090</v>
      </c>
      <c r="O8" s="194"/>
      <c r="P8" s="194"/>
      <c r="Q8" s="194"/>
      <c r="R8" s="194"/>
      <c r="S8" s="194"/>
      <c r="T8" s="194"/>
      <c r="U8" s="194"/>
      <c r="V8" s="194"/>
      <c r="W8" s="194"/>
      <c r="X8" s="194"/>
      <c r="Y8" s="194"/>
      <c r="Z8" s="194"/>
      <c r="AA8" s="194"/>
    </row>
    <row r="9" spans="1:28" x14ac:dyDescent="0.35">
      <c r="A9" s="194"/>
      <c r="B9" s="7" t="s">
        <v>344</v>
      </c>
      <c r="C9" s="86">
        <v>61367550</v>
      </c>
      <c r="D9" s="86">
        <v>0</v>
      </c>
      <c r="E9" s="86">
        <v>9458830</v>
      </c>
      <c r="F9" s="86">
        <v>21260440</v>
      </c>
      <c r="G9" s="86">
        <v>15770700</v>
      </c>
      <c r="H9" s="86">
        <v>8777580</v>
      </c>
      <c r="I9" s="86">
        <v>27962880</v>
      </c>
      <c r="J9" s="86">
        <v>56497200</v>
      </c>
      <c r="K9" s="86">
        <v>40345080</v>
      </c>
      <c r="L9" s="86">
        <v>12260880</v>
      </c>
      <c r="M9" s="86" t="s">
        <v>5</v>
      </c>
      <c r="N9" s="89">
        <v>253701140</v>
      </c>
      <c r="O9" s="194"/>
      <c r="P9" s="194"/>
      <c r="Q9" s="194"/>
      <c r="R9" s="194"/>
      <c r="S9" s="194"/>
      <c r="T9" s="194"/>
      <c r="U9" s="194"/>
      <c r="V9" s="194"/>
      <c r="W9" s="194"/>
      <c r="X9" s="194"/>
      <c r="Y9" s="194"/>
      <c r="Z9" s="194"/>
      <c r="AA9" s="194"/>
    </row>
    <row r="10" spans="1:28" x14ac:dyDescent="0.35">
      <c r="A10" s="194"/>
      <c r="B10" s="7" t="s">
        <v>345</v>
      </c>
      <c r="C10" s="86">
        <v>112742780</v>
      </c>
      <c r="D10" s="86">
        <v>5366240</v>
      </c>
      <c r="E10" s="86">
        <v>14769420</v>
      </c>
      <c r="F10" s="86">
        <v>15467890</v>
      </c>
      <c r="G10" s="86">
        <v>7211280</v>
      </c>
      <c r="H10" s="86">
        <v>7925060</v>
      </c>
      <c r="I10" s="86">
        <v>9906480</v>
      </c>
      <c r="J10" s="86">
        <v>6512180</v>
      </c>
      <c r="K10" s="86">
        <v>6330360</v>
      </c>
      <c r="L10" s="86">
        <v>703320</v>
      </c>
      <c r="M10" s="86" t="s">
        <v>5</v>
      </c>
      <c r="N10" s="89">
        <v>186935010</v>
      </c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194"/>
    </row>
    <row r="11" spans="1:28" x14ac:dyDescent="0.35">
      <c r="A11" s="194"/>
      <c r="B11" s="7" t="s">
        <v>346</v>
      </c>
      <c r="C11" s="86">
        <v>114343660</v>
      </c>
      <c r="D11" s="86">
        <v>2539300</v>
      </c>
      <c r="E11" s="86">
        <v>28577680</v>
      </c>
      <c r="F11" s="86">
        <v>38572580</v>
      </c>
      <c r="G11" s="86">
        <v>20987080</v>
      </c>
      <c r="H11" s="86">
        <v>15821620</v>
      </c>
      <c r="I11" s="86">
        <v>12177120</v>
      </c>
      <c r="J11" s="86">
        <v>18637340</v>
      </c>
      <c r="K11" s="86">
        <v>7990400</v>
      </c>
      <c r="L11" s="86">
        <v>7724160</v>
      </c>
      <c r="M11" s="86" t="s">
        <v>5</v>
      </c>
      <c r="N11" s="89">
        <v>267370940</v>
      </c>
      <c r="O11" s="194"/>
      <c r="P11" s="194"/>
      <c r="Q11" s="194"/>
      <c r="R11" s="194"/>
      <c r="S11" s="194"/>
      <c r="T11" s="194"/>
      <c r="U11" s="194"/>
      <c r="V11" s="194"/>
      <c r="W11" s="194"/>
      <c r="X11" s="194"/>
      <c r="Y11" s="194"/>
      <c r="Z11" s="194"/>
      <c r="AA11" s="194"/>
    </row>
    <row r="12" spans="1:28" x14ac:dyDescent="0.35">
      <c r="A12" s="194"/>
      <c r="B12" s="7" t="s">
        <v>347</v>
      </c>
      <c r="C12" s="86">
        <v>406262490</v>
      </c>
      <c r="D12" s="86">
        <v>18408270</v>
      </c>
      <c r="E12" s="86">
        <v>97926860</v>
      </c>
      <c r="F12" s="86">
        <v>173064150</v>
      </c>
      <c r="G12" s="86">
        <v>115627030</v>
      </c>
      <c r="H12" s="86">
        <v>53148740</v>
      </c>
      <c r="I12" s="86">
        <v>70843650</v>
      </c>
      <c r="J12" s="86">
        <v>58290430</v>
      </c>
      <c r="K12" s="86">
        <v>72715430</v>
      </c>
      <c r="L12" s="86">
        <v>44776800</v>
      </c>
      <c r="M12" s="86">
        <v>5312240</v>
      </c>
      <c r="N12" s="89">
        <v>1116376090</v>
      </c>
      <c r="O12" s="194"/>
      <c r="P12" s="194"/>
      <c r="Q12" s="194"/>
      <c r="R12" s="194"/>
      <c r="S12" s="194"/>
      <c r="T12" s="194"/>
      <c r="U12" s="194"/>
      <c r="V12" s="194"/>
      <c r="W12" s="194"/>
      <c r="X12" s="194"/>
      <c r="Y12" s="194"/>
      <c r="Z12" s="194"/>
      <c r="AA12" s="194"/>
    </row>
    <row r="13" spans="1:28" x14ac:dyDescent="0.35">
      <c r="A13" s="194"/>
      <c r="B13" s="7" t="s">
        <v>348</v>
      </c>
      <c r="C13" s="86">
        <v>400878720</v>
      </c>
      <c r="D13" s="86">
        <v>39375390</v>
      </c>
      <c r="E13" s="86">
        <v>133497380</v>
      </c>
      <c r="F13" s="86">
        <v>214770560</v>
      </c>
      <c r="G13" s="86">
        <v>137067920</v>
      </c>
      <c r="H13" s="86">
        <v>70490130</v>
      </c>
      <c r="I13" s="86">
        <v>109711140</v>
      </c>
      <c r="J13" s="86">
        <v>90155330</v>
      </c>
      <c r="K13" s="86">
        <v>35833240</v>
      </c>
      <c r="L13" s="86">
        <v>44945130</v>
      </c>
      <c r="M13" s="86">
        <v>7714520</v>
      </c>
      <c r="N13" s="89">
        <v>1284439460</v>
      </c>
      <c r="O13" s="194"/>
      <c r="P13" s="194"/>
      <c r="Q13" s="194"/>
      <c r="R13" s="194"/>
      <c r="S13" s="194"/>
      <c r="T13" s="194"/>
      <c r="U13" s="194"/>
      <c r="V13" s="194"/>
      <c r="W13" s="194"/>
      <c r="X13" s="194"/>
      <c r="Y13" s="194"/>
      <c r="Z13" s="194"/>
      <c r="AA13" s="194"/>
    </row>
    <row r="14" spans="1:28" x14ac:dyDescent="0.35">
      <c r="A14" s="194"/>
      <c r="B14" s="7" t="s">
        <v>10</v>
      </c>
      <c r="C14" s="86">
        <v>6012214123</v>
      </c>
      <c r="D14" s="86">
        <v>146187240</v>
      </c>
      <c r="E14" s="86">
        <v>1342434990</v>
      </c>
      <c r="F14" s="86">
        <v>1461631230</v>
      </c>
      <c r="G14" s="86">
        <v>868459050</v>
      </c>
      <c r="H14" s="86">
        <v>422466180</v>
      </c>
      <c r="I14" s="86">
        <v>271459280</v>
      </c>
      <c r="J14" s="86">
        <v>151891400</v>
      </c>
      <c r="K14" s="86">
        <v>61425810</v>
      </c>
      <c r="L14" s="86">
        <v>22058790</v>
      </c>
      <c r="M14" s="86">
        <v>8770140</v>
      </c>
      <c r="N14" s="89">
        <v>10768998233</v>
      </c>
      <c r="O14" s="194"/>
      <c r="P14" s="194"/>
      <c r="Q14" s="194"/>
      <c r="R14" s="194"/>
      <c r="S14" s="194"/>
      <c r="T14" s="194"/>
      <c r="U14" s="194"/>
      <c r="V14" s="194"/>
      <c r="W14" s="194"/>
      <c r="X14" s="194"/>
      <c r="Y14" s="194"/>
      <c r="Z14" s="194"/>
      <c r="AA14" s="194"/>
    </row>
    <row r="15" spans="1:28" x14ac:dyDescent="0.35">
      <c r="A15" s="194"/>
      <c r="B15" s="2" t="s">
        <v>349</v>
      </c>
      <c r="C15" s="95">
        <v>683419140</v>
      </c>
      <c r="D15" s="95">
        <v>59135630</v>
      </c>
      <c r="E15" s="95">
        <v>198598560</v>
      </c>
      <c r="F15" s="95">
        <v>408009020</v>
      </c>
      <c r="G15" s="95">
        <v>149480770</v>
      </c>
      <c r="H15" s="95">
        <v>141604640</v>
      </c>
      <c r="I15" s="95">
        <v>72570630</v>
      </c>
      <c r="J15" s="95">
        <v>110542310</v>
      </c>
      <c r="K15" s="95">
        <v>54384630</v>
      </c>
      <c r="L15" s="95">
        <v>10848650</v>
      </c>
      <c r="M15" s="95">
        <v>2954260</v>
      </c>
      <c r="N15" s="89">
        <v>1891548240</v>
      </c>
      <c r="O15" s="194"/>
      <c r="P15" s="194"/>
      <c r="Q15" s="194"/>
      <c r="R15" s="194"/>
      <c r="S15" s="194"/>
      <c r="T15" s="194"/>
      <c r="U15" s="194"/>
      <c r="V15" s="194"/>
      <c r="W15" s="194"/>
      <c r="X15" s="194"/>
      <c r="Y15" s="194"/>
      <c r="Z15" s="194"/>
      <c r="AA15" s="194"/>
    </row>
    <row r="16" spans="1:28" x14ac:dyDescent="0.35">
      <c r="A16" s="194"/>
      <c r="B16" s="188" t="s">
        <v>350</v>
      </c>
      <c r="C16" s="86">
        <v>116585870</v>
      </c>
      <c r="D16" s="86">
        <v>6946560</v>
      </c>
      <c r="E16" s="86">
        <v>36523420</v>
      </c>
      <c r="F16" s="86">
        <v>90739650</v>
      </c>
      <c r="G16" s="86">
        <v>36015680</v>
      </c>
      <c r="H16" s="86">
        <v>23228640</v>
      </c>
      <c r="I16" s="86">
        <v>34478330</v>
      </c>
      <c r="J16" s="86">
        <v>14465300</v>
      </c>
      <c r="K16" s="86">
        <v>17883920</v>
      </c>
      <c r="L16" s="86">
        <v>14829960</v>
      </c>
      <c r="M16" s="86">
        <v>11089140</v>
      </c>
      <c r="N16" s="89">
        <v>402786470</v>
      </c>
      <c r="O16" s="194"/>
      <c r="P16" s="194"/>
      <c r="Q16" s="194"/>
      <c r="R16" s="194"/>
      <c r="S16" s="194"/>
      <c r="T16" s="194"/>
      <c r="U16" s="194"/>
      <c r="V16" s="194"/>
      <c r="W16" s="194"/>
      <c r="X16" s="194"/>
      <c r="Y16" s="194"/>
      <c r="Z16" s="194"/>
      <c r="AA16" s="194"/>
    </row>
    <row r="17" spans="1:27" x14ac:dyDescent="0.35">
      <c r="A17" s="194"/>
      <c r="B17" s="2" t="s">
        <v>351</v>
      </c>
      <c r="C17" s="86">
        <v>515391170</v>
      </c>
      <c r="D17" s="86">
        <v>66169120</v>
      </c>
      <c r="E17" s="86">
        <v>149556370</v>
      </c>
      <c r="F17" s="86">
        <v>319967090</v>
      </c>
      <c r="G17" s="86">
        <v>233243320</v>
      </c>
      <c r="H17" s="86">
        <v>195316010</v>
      </c>
      <c r="I17" s="86">
        <v>208455880</v>
      </c>
      <c r="J17" s="86">
        <v>115883250</v>
      </c>
      <c r="K17" s="86">
        <v>91522020</v>
      </c>
      <c r="L17" s="86">
        <v>62370350</v>
      </c>
      <c r="M17" s="86">
        <v>40930000</v>
      </c>
      <c r="N17" s="89">
        <v>1998804580</v>
      </c>
      <c r="O17" s="194"/>
      <c r="P17" s="194"/>
      <c r="Q17" s="194"/>
      <c r="R17" s="194"/>
      <c r="S17" s="194"/>
      <c r="T17" s="194"/>
      <c r="U17" s="194"/>
      <c r="V17" s="194"/>
      <c r="W17" s="194"/>
      <c r="X17" s="194"/>
      <c r="Y17" s="194"/>
      <c r="Z17" s="194"/>
      <c r="AA17" s="194"/>
    </row>
    <row r="18" spans="1:27" x14ac:dyDescent="0.35">
      <c r="A18" s="194"/>
      <c r="B18" s="2" t="s">
        <v>352</v>
      </c>
      <c r="C18" s="86">
        <v>237968800</v>
      </c>
      <c r="D18" s="86">
        <v>22976870</v>
      </c>
      <c r="E18" s="86">
        <v>61684500</v>
      </c>
      <c r="F18" s="86">
        <v>53103490</v>
      </c>
      <c r="G18" s="86">
        <v>37655650</v>
      </c>
      <c r="H18" s="86">
        <v>5765370</v>
      </c>
      <c r="I18" s="86">
        <v>39121950</v>
      </c>
      <c r="J18" s="86">
        <v>15394820</v>
      </c>
      <c r="K18" s="86">
        <v>8552460</v>
      </c>
      <c r="L18" s="86">
        <v>10605120</v>
      </c>
      <c r="M18" s="86" t="s">
        <v>5</v>
      </c>
      <c r="N18" s="89">
        <v>492829030</v>
      </c>
      <c r="O18" s="194"/>
      <c r="P18" s="194"/>
      <c r="Q18" s="194"/>
      <c r="R18" s="194"/>
      <c r="S18" s="194"/>
      <c r="T18" s="194"/>
      <c r="U18" s="194"/>
      <c r="V18" s="194"/>
      <c r="W18" s="194"/>
      <c r="X18" s="194"/>
      <c r="Y18" s="194"/>
      <c r="Z18" s="194"/>
      <c r="AA18" s="194"/>
    </row>
    <row r="19" spans="1:27" x14ac:dyDescent="0.35">
      <c r="A19" s="194"/>
      <c r="B19" s="2" t="s">
        <v>353</v>
      </c>
      <c r="C19" s="86">
        <v>21715150</v>
      </c>
      <c r="D19" s="86">
        <v>4956610</v>
      </c>
      <c r="E19" s="86">
        <v>5742360</v>
      </c>
      <c r="F19" s="86">
        <v>11997940</v>
      </c>
      <c r="G19" s="86">
        <v>4585140</v>
      </c>
      <c r="H19" s="86">
        <v>2732160</v>
      </c>
      <c r="I19" s="86">
        <v>10524120</v>
      </c>
      <c r="J19" s="86">
        <v>2109360</v>
      </c>
      <c r="K19" s="86">
        <v>6484200</v>
      </c>
      <c r="L19" s="86" t="s">
        <v>5</v>
      </c>
      <c r="M19" s="86" t="s">
        <v>5</v>
      </c>
      <c r="N19" s="89">
        <v>70847040</v>
      </c>
      <c r="O19" s="194"/>
      <c r="P19" s="194"/>
      <c r="Q19" s="194"/>
      <c r="R19" s="194"/>
      <c r="S19" s="194"/>
      <c r="T19" s="194"/>
      <c r="U19" s="194"/>
      <c r="V19" s="194"/>
      <c r="W19" s="194"/>
      <c r="X19" s="194"/>
      <c r="Y19" s="194"/>
      <c r="Z19" s="194"/>
      <c r="AA19" s="194"/>
    </row>
    <row r="20" spans="1:27" x14ac:dyDescent="0.35">
      <c r="A20" s="194"/>
      <c r="B20" s="2" t="s">
        <v>354</v>
      </c>
      <c r="C20" s="86">
        <v>263664040</v>
      </c>
      <c r="D20" s="86">
        <v>10486090</v>
      </c>
      <c r="E20" s="86">
        <v>42492070</v>
      </c>
      <c r="F20" s="86">
        <v>83592670</v>
      </c>
      <c r="G20" s="86">
        <v>61339030</v>
      </c>
      <c r="H20" s="86">
        <v>42820580</v>
      </c>
      <c r="I20" s="86">
        <v>33620170</v>
      </c>
      <c r="J20" s="86">
        <v>24966490</v>
      </c>
      <c r="K20" s="86">
        <v>11357580</v>
      </c>
      <c r="L20" s="86">
        <v>6913390</v>
      </c>
      <c r="M20" s="86">
        <v>9014880</v>
      </c>
      <c r="N20" s="89">
        <v>590266990</v>
      </c>
      <c r="O20" s="194"/>
      <c r="P20" s="194"/>
      <c r="Q20" s="194"/>
      <c r="R20" s="194"/>
      <c r="S20" s="194"/>
      <c r="T20" s="194"/>
      <c r="U20" s="194"/>
      <c r="V20" s="194"/>
      <c r="W20" s="194"/>
      <c r="X20" s="194"/>
      <c r="Y20" s="194"/>
      <c r="Z20" s="194"/>
      <c r="AA20" s="194"/>
    </row>
    <row r="21" spans="1:27" x14ac:dyDescent="0.35">
      <c r="A21" s="194"/>
      <c r="B21" s="2" t="s">
        <v>11</v>
      </c>
      <c r="C21" s="86">
        <v>220473460</v>
      </c>
      <c r="D21" s="86">
        <v>9146070</v>
      </c>
      <c r="E21" s="86">
        <v>30580550</v>
      </c>
      <c r="F21" s="86">
        <v>42124370</v>
      </c>
      <c r="G21" s="86">
        <v>23142970</v>
      </c>
      <c r="H21" s="86">
        <v>25638230</v>
      </c>
      <c r="I21" s="86">
        <v>31509330</v>
      </c>
      <c r="J21" s="86">
        <v>25020220</v>
      </c>
      <c r="K21" s="86">
        <v>6196800</v>
      </c>
      <c r="L21" s="86">
        <v>5596560</v>
      </c>
      <c r="M21" s="86">
        <v>10479600</v>
      </c>
      <c r="N21" s="89">
        <v>429908160</v>
      </c>
      <c r="O21" s="194"/>
      <c r="P21" s="194"/>
      <c r="Q21" s="194"/>
      <c r="R21" s="194"/>
      <c r="S21" s="194"/>
      <c r="T21" s="194"/>
      <c r="U21" s="194"/>
      <c r="V21" s="194"/>
      <c r="W21" s="194"/>
      <c r="X21" s="194"/>
      <c r="Y21" s="194"/>
      <c r="Z21" s="194"/>
      <c r="AA21" s="194"/>
    </row>
    <row r="22" spans="1:27" x14ac:dyDescent="0.35">
      <c r="A22" s="194"/>
      <c r="B22" s="2" t="s">
        <v>355</v>
      </c>
      <c r="C22" s="86">
        <v>227416420</v>
      </c>
      <c r="D22" s="86">
        <v>27124460</v>
      </c>
      <c r="E22" s="86">
        <v>26017310</v>
      </c>
      <c r="F22" s="86">
        <v>56315450</v>
      </c>
      <c r="G22" s="86">
        <v>67269120</v>
      </c>
      <c r="H22" s="86">
        <v>16395080</v>
      </c>
      <c r="I22" s="86">
        <v>9377630</v>
      </c>
      <c r="J22" s="86">
        <v>11863480</v>
      </c>
      <c r="K22" s="86">
        <v>8369680</v>
      </c>
      <c r="L22" s="86">
        <v>2801230</v>
      </c>
      <c r="M22" s="86">
        <v>0</v>
      </c>
      <c r="N22" s="89">
        <v>452949860</v>
      </c>
      <c r="O22" s="194"/>
      <c r="P22" s="194"/>
      <c r="Q22" s="194"/>
      <c r="R22" s="194"/>
      <c r="S22" s="194"/>
      <c r="T22" s="194"/>
      <c r="U22" s="194"/>
      <c r="V22" s="194"/>
      <c r="W22" s="194"/>
      <c r="X22" s="194"/>
      <c r="Y22" s="194"/>
      <c r="Z22" s="194"/>
      <c r="AA22" s="194"/>
    </row>
    <row r="23" spans="1:27" x14ac:dyDescent="0.35">
      <c r="A23" s="194"/>
      <c r="B23" s="2" t="s">
        <v>356</v>
      </c>
      <c r="C23" s="86">
        <v>97936660</v>
      </c>
      <c r="D23" s="86">
        <v>13856140</v>
      </c>
      <c r="E23" s="86">
        <v>36674600</v>
      </c>
      <c r="F23" s="86">
        <v>40656100</v>
      </c>
      <c r="G23" s="86">
        <v>25134840</v>
      </c>
      <c r="H23" s="86">
        <v>8655500</v>
      </c>
      <c r="I23" s="86">
        <v>21900550</v>
      </c>
      <c r="J23" s="86">
        <v>14083670</v>
      </c>
      <c r="K23" s="86">
        <v>3528000</v>
      </c>
      <c r="L23" s="86">
        <v>5025360</v>
      </c>
      <c r="M23" s="86">
        <v>1764240</v>
      </c>
      <c r="N23" s="89">
        <v>269215660</v>
      </c>
      <c r="O23" s="194"/>
      <c r="P23" s="194"/>
      <c r="Q23" s="194"/>
      <c r="R23" s="194"/>
      <c r="S23" s="194"/>
      <c r="T23" s="194"/>
      <c r="U23" s="194"/>
      <c r="V23" s="194"/>
      <c r="W23" s="194"/>
      <c r="X23" s="194"/>
      <c r="Y23" s="194"/>
      <c r="Z23" s="194"/>
      <c r="AA23" s="194"/>
    </row>
    <row r="24" spans="1:27" x14ac:dyDescent="0.35">
      <c r="A24" s="194"/>
      <c r="B24" s="2" t="s">
        <v>357</v>
      </c>
      <c r="C24" s="86">
        <v>66199680</v>
      </c>
      <c r="D24" s="86">
        <v>2851790</v>
      </c>
      <c r="E24" s="86">
        <v>21116030</v>
      </c>
      <c r="F24" s="86">
        <v>13560670</v>
      </c>
      <c r="G24" s="86">
        <v>9990560</v>
      </c>
      <c r="H24" s="86">
        <v>5429380</v>
      </c>
      <c r="I24" s="86">
        <v>14535660</v>
      </c>
      <c r="J24" s="86">
        <v>35440800</v>
      </c>
      <c r="K24" s="86">
        <v>2036880</v>
      </c>
      <c r="L24" s="86">
        <v>0</v>
      </c>
      <c r="M24" s="86" t="s">
        <v>5</v>
      </c>
      <c r="N24" s="89">
        <v>171161450</v>
      </c>
      <c r="O24" s="194"/>
      <c r="P24" s="194"/>
      <c r="Q24" s="194"/>
      <c r="R24" s="194"/>
      <c r="S24" s="194"/>
      <c r="T24" s="194"/>
      <c r="U24" s="194"/>
      <c r="V24" s="194"/>
      <c r="W24" s="194"/>
      <c r="X24" s="194"/>
      <c r="Y24" s="194"/>
      <c r="Z24" s="194"/>
      <c r="AA24" s="194"/>
    </row>
    <row r="25" spans="1:27" x14ac:dyDescent="0.35">
      <c r="A25" s="194"/>
      <c r="B25" s="2" t="s">
        <v>358</v>
      </c>
      <c r="C25" s="86">
        <v>131664760</v>
      </c>
      <c r="D25" s="86">
        <v>9841740</v>
      </c>
      <c r="E25" s="86">
        <v>40460940</v>
      </c>
      <c r="F25" s="86">
        <v>52410500</v>
      </c>
      <c r="G25" s="86">
        <v>26425730</v>
      </c>
      <c r="H25" s="86">
        <v>14491950</v>
      </c>
      <c r="I25" s="86">
        <v>29560080</v>
      </c>
      <c r="J25" s="86">
        <v>17158530</v>
      </c>
      <c r="K25" s="86">
        <v>5857730</v>
      </c>
      <c r="L25" s="86">
        <v>2815560</v>
      </c>
      <c r="M25" s="86" t="s">
        <v>5</v>
      </c>
      <c r="N25" s="89">
        <v>330687520</v>
      </c>
      <c r="O25" s="194"/>
      <c r="P25" s="194"/>
      <c r="Q25" s="194"/>
      <c r="R25" s="194"/>
      <c r="S25" s="194"/>
      <c r="T25" s="194"/>
      <c r="U25" s="194"/>
      <c r="V25" s="194"/>
      <c r="W25" s="194"/>
      <c r="X25" s="194"/>
      <c r="Y25" s="194"/>
      <c r="Z25" s="194"/>
      <c r="AA25" s="194"/>
    </row>
    <row r="26" spans="1:27" x14ac:dyDescent="0.35">
      <c r="A26" s="194"/>
      <c r="B26" s="2" t="s">
        <v>359</v>
      </c>
      <c r="C26" s="86">
        <v>238441040</v>
      </c>
      <c r="D26" s="86">
        <v>23110250</v>
      </c>
      <c r="E26" s="86">
        <v>118315520</v>
      </c>
      <c r="F26" s="86">
        <v>86409070</v>
      </c>
      <c r="G26" s="86">
        <v>51187870</v>
      </c>
      <c r="H26" s="86">
        <v>45826000</v>
      </c>
      <c r="I26" s="86">
        <v>61730770</v>
      </c>
      <c r="J26" s="86">
        <v>55299164</v>
      </c>
      <c r="K26" s="86">
        <v>56815350</v>
      </c>
      <c r="L26" s="86">
        <v>28047840</v>
      </c>
      <c r="M26" s="86" t="s">
        <v>5</v>
      </c>
      <c r="N26" s="89">
        <v>765182874</v>
      </c>
      <c r="O26" s="194"/>
      <c r="P26" s="194"/>
      <c r="Q26" s="194"/>
      <c r="R26" s="194"/>
      <c r="S26" s="194"/>
      <c r="T26" s="194"/>
      <c r="U26" s="194"/>
      <c r="V26" s="194"/>
      <c r="W26" s="194"/>
      <c r="X26" s="194"/>
      <c r="Y26" s="194"/>
      <c r="Z26" s="194"/>
      <c r="AA26" s="194"/>
    </row>
    <row r="27" spans="1:27" x14ac:dyDescent="0.35">
      <c r="A27" s="194"/>
      <c r="B27" s="2" t="s">
        <v>360</v>
      </c>
      <c r="C27" s="86">
        <v>120098500</v>
      </c>
      <c r="D27" s="86">
        <v>3759800</v>
      </c>
      <c r="E27" s="86">
        <v>18840160</v>
      </c>
      <c r="F27" s="86">
        <v>30108550</v>
      </c>
      <c r="G27" s="86">
        <v>19712730</v>
      </c>
      <c r="H27" s="86">
        <v>15877510</v>
      </c>
      <c r="I27" s="86">
        <v>13182200</v>
      </c>
      <c r="J27" s="86">
        <v>8402970</v>
      </c>
      <c r="K27" s="86">
        <v>13776270</v>
      </c>
      <c r="L27" s="86">
        <v>3442560</v>
      </c>
      <c r="M27" s="86" t="s">
        <v>5</v>
      </c>
      <c r="N27" s="89">
        <v>247201250</v>
      </c>
      <c r="O27" s="194"/>
      <c r="P27" s="194"/>
      <c r="Q27" s="194"/>
      <c r="R27" s="194"/>
      <c r="S27" s="194"/>
      <c r="T27" s="194"/>
      <c r="U27" s="194"/>
      <c r="V27" s="194"/>
      <c r="W27" s="194"/>
      <c r="X27" s="194"/>
      <c r="Y27" s="194"/>
      <c r="Z27" s="194"/>
      <c r="AA27" s="194"/>
    </row>
    <row r="28" spans="1:27" x14ac:dyDescent="0.35">
      <c r="A28" s="194"/>
      <c r="B28" s="2" t="s">
        <v>361</v>
      </c>
      <c r="C28" s="86">
        <v>80118320</v>
      </c>
      <c r="D28" s="86">
        <v>4386250</v>
      </c>
      <c r="E28" s="86">
        <v>22669790</v>
      </c>
      <c r="F28" s="86">
        <v>16362400</v>
      </c>
      <c r="G28" s="86">
        <v>2323440</v>
      </c>
      <c r="H28" s="86">
        <v>8924710</v>
      </c>
      <c r="I28" s="86">
        <v>2848560</v>
      </c>
      <c r="J28" s="86">
        <v>4326830</v>
      </c>
      <c r="K28" s="86">
        <v>0</v>
      </c>
      <c r="L28" s="86">
        <v>0</v>
      </c>
      <c r="M28" s="86" t="s">
        <v>5</v>
      </c>
      <c r="N28" s="89">
        <v>141960300</v>
      </c>
      <c r="O28" s="194"/>
      <c r="P28" s="194"/>
      <c r="Q28" s="194"/>
      <c r="R28" s="194"/>
      <c r="S28" s="194"/>
      <c r="T28" s="194"/>
      <c r="U28" s="194"/>
      <c r="V28" s="194"/>
      <c r="W28" s="194"/>
      <c r="X28" s="194"/>
      <c r="Y28" s="194"/>
      <c r="Z28" s="194"/>
      <c r="AA28" s="194"/>
    </row>
    <row r="29" spans="1:27" x14ac:dyDescent="0.35">
      <c r="A29" s="194"/>
      <c r="B29" s="2" t="s">
        <v>362</v>
      </c>
      <c r="C29" s="86">
        <v>134377690</v>
      </c>
      <c r="D29" s="86">
        <v>8350570</v>
      </c>
      <c r="E29" s="86">
        <v>40499560</v>
      </c>
      <c r="F29" s="86">
        <v>97291230</v>
      </c>
      <c r="G29" s="86">
        <v>40802290</v>
      </c>
      <c r="H29" s="86">
        <v>42251920</v>
      </c>
      <c r="I29" s="86">
        <v>80653150</v>
      </c>
      <c r="J29" s="86">
        <v>105430530</v>
      </c>
      <c r="K29" s="86">
        <v>58193580</v>
      </c>
      <c r="L29" s="86">
        <v>26598060</v>
      </c>
      <c r="M29" s="86">
        <v>5148480</v>
      </c>
      <c r="N29" s="89">
        <v>639597060</v>
      </c>
      <c r="O29" s="194"/>
      <c r="P29" s="194"/>
      <c r="Q29" s="194"/>
      <c r="R29" s="194"/>
      <c r="S29" s="194"/>
      <c r="T29" s="194"/>
      <c r="U29" s="194"/>
      <c r="V29" s="194"/>
      <c r="W29" s="194"/>
      <c r="X29" s="194"/>
      <c r="Y29" s="194"/>
      <c r="Z29" s="194"/>
      <c r="AA29" s="194"/>
    </row>
    <row r="30" spans="1:27" x14ac:dyDescent="0.35">
      <c r="A30" s="194"/>
      <c r="B30" s="2" t="s">
        <v>363</v>
      </c>
      <c r="C30" s="86">
        <v>190318880</v>
      </c>
      <c r="D30" s="86">
        <v>5906790</v>
      </c>
      <c r="E30" s="86">
        <v>27566610</v>
      </c>
      <c r="F30" s="86">
        <v>64509030</v>
      </c>
      <c r="G30" s="86">
        <v>47340670</v>
      </c>
      <c r="H30" s="86">
        <v>26599120</v>
      </c>
      <c r="I30" s="86">
        <v>47449190</v>
      </c>
      <c r="J30" s="86">
        <v>39880990</v>
      </c>
      <c r="K30" s="86">
        <v>16485910</v>
      </c>
      <c r="L30" s="86">
        <v>7237920</v>
      </c>
      <c r="M30" s="86">
        <v>8677900</v>
      </c>
      <c r="N30" s="89">
        <v>481973010</v>
      </c>
      <c r="O30" s="194"/>
      <c r="P30" s="194"/>
      <c r="Q30" s="194"/>
      <c r="R30" s="194"/>
      <c r="S30" s="194"/>
      <c r="T30" s="194"/>
      <c r="U30" s="194"/>
      <c r="V30" s="194"/>
      <c r="W30" s="194"/>
      <c r="X30" s="194"/>
      <c r="Y30" s="194"/>
      <c r="Z30" s="194"/>
      <c r="AA30" s="194"/>
    </row>
    <row r="31" spans="1:27" x14ac:dyDescent="0.35">
      <c r="A31" s="194"/>
      <c r="B31" s="76" t="s">
        <v>14</v>
      </c>
      <c r="C31" s="88">
        <v>11013220393</v>
      </c>
      <c r="D31" s="88">
        <v>551468760</v>
      </c>
      <c r="E31" s="88">
        <v>2688458650</v>
      </c>
      <c r="F31" s="88">
        <v>3704294010</v>
      </c>
      <c r="G31" s="88">
        <v>2147449630</v>
      </c>
      <c r="H31" s="88">
        <v>1332031540</v>
      </c>
      <c r="I31" s="88">
        <v>1342778220</v>
      </c>
      <c r="J31" s="88">
        <v>1074093634</v>
      </c>
      <c r="K31" s="88">
        <v>652575630</v>
      </c>
      <c r="L31" s="88">
        <v>360211270</v>
      </c>
      <c r="M31" s="88">
        <v>117716680</v>
      </c>
      <c r="N31" s="88">
        <v>24984298417</v>
      </c>
      <c r="O31" s="194"/>
      <c r="P31" s="194"/>
      <c r="Q31" s="194"/>
      <c r="R31" s="194"/>
      <c r="S31" s="194"/>
      <c r="T31" s="194"/>
      <c r="U31" s="194"/>
      <c r="V31" s="194"/>
      <c r="W31" s="194"/>
      <c r="X31" s="194"/>
      <c r="Y31" s="194"/>
      <c r="Z31" s="194"/>
      <c r="AA31" s="194"/>
    </row>
  </sheetData>
  <hyperlinks>
    <hyperlink ref="O1" location="'Pension retr prov&amp;grad EPST'!A1" display="Variable suivante" xr:uid="{B954AB34-8C71-4964-9729-D484F6CBB4B6}"/>
    <hyperlink ref="O2" location="'Pens retr par Age&amp;sexe EPST'!A1" display="Variable précédente" xr:uid="{DB0BB5E7-6261-4643-8EB2-9F3226F8559B}"/>
  </hyperlinks>
  <pageMargins left="0.7" right="0.7" top="0.75" bottom="0.75" header="0.3" footer="0.3"/>
  <drawing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F81F77-F020-4A4A-B11C-BB984A8DC24A}">
  <dimension ref="A1:AA31"/>
  <sheetViews>
    <sheetView workbookViewId="0">
      <selection activeCell="O1" sqref="O1"/>
    </sheetView>
  </sheetViews>
  <sheetFormatPr baseColWidth="10" defaultColWidth="10.6640625" defaultRowHeight="15.5" x14ac:dyDescent="0.35"/>
  <cols>
    <col min="1" max="2" width="10.6640625" style="201"/>
    <col min="3" max="3" width="12.83203125" style="201" bestFit="1" customWidth="1"/>
    <col min="4" max="4" width="12.33203125" style="201" bestFit="1" customWidth="1"/>
    <col min="5" max="5" width="13.75" style="201" bestFit="1" customWidth="1"/>
    <col min="6" max="6" width="15.4140625" style="201" customWidth="1"/>
    <col min="7" max="7" width="13.75" style="201" bestFit="1" customWidth="1"/>
    <col min="8" max="8" width="12.4140625" style="201" bestFit="1" customWidth="1"/>
    <col min="9" max="9" width="13.6640625" style="201" customWidth="1"/>
    <col min="10" max="10" width="15" style="201" customWidth="1"/>
    <col min="11" max="11" width="12.1640625" style="201" bestFit="1" customWidth="1"/>
    <col min="12" max="12" width="12.25" style="201" bestFit="1" customWidth="1"/>
    <col min="13" max="13" width="11.4140625" style="201" bestFit="1" customWidth="1"/>
    <col min="14" max="14" width="14.58203125" style="201" bestFit="1" customWidth="1"/>
    <col min="15" max="16384" width="10.6640625" style="201"/>
  </cols>
  <sheetData>
    <row r="1" spans="1:27" x14ac:dyDescent="0.35">
      <c r="A1" s="194"/>
      <c r="B1" s="194"/>
      <c r="C1" s="194"/>
      <c r="D1" s="194"/>
      <c r="E1" s="194"/>
      <c r="F1" s="194"/>
      <c r="G1" s="194"/>
      <c r="H1" s="194"/>
      <c r="I1" s="203"/>
      <c r="J1" s="194"/>
      <c r="K1" s="194"/>
      <c r="L1" s="194"/>
      <c r="M1" s="194"/>
      <c r="N1" s="194"/>
      <c r="O1" s="203" t="s">
        <v>253</v>
      </c>
      <c r="P1" s="194"/>
    </row>
    <row r="2" spans="1:27" ht="18" x14ac:dyDescent="0.4">
      <c r="A2" s="194"/>
      <c r="B2" s="209" t="s">
        <v>1155</v>
      </c>
      <c r="C2" s="194"/>
      <c r="D2" s="194"/>
      <c r="E2" s="194"/>
      <c r="F2" s="194"/>
      <c r="G2" s="194"/>
      <c r="H2" s="194"/>
      <c r="I2" s="205"/>
      <c r="J2" s="194"/>
      <c r="K2" s="194"/>
      <c r="L2" s="194"/>
      <c r="M2" s="194"/>
      <c r="N2" s="194"/>
      <c r="O2" s="205" t="s">
        <v>254</v>
      </c>
      <c r="P2" s="194"/>
    </row>
    <row r="3" spans="1:27" x14ac:dyDescent="0.35">
      <c r="A3" s="194"/>
      <c r="B3" s="194"/>
      <c r="C3" s="194"/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  <c r="O3" s="194"/>
      <c r="P3" s="194"/>
    </row>
    <row r="4" spans="1:27" x14ac:dyDescent="0.35">
      <c r="A4" s="194"/>
      <c r="B4" s="76" t="s">
        <v>16</v>
      </c>
      <c r="C4" s="30" t="s">
        <v>59</v>
      </c>
      <c r="D4" s="30" t="s">
        <v>60</v>
      </c>
      <c r="E4" s="30" t="s">
        <v>61</v>
      </c>
      <c r="F4" s="30" t="s">
        <v>62</v>
      </c>
      <c r="G4" s="30" t="s">
        <v>63</v>
      </c>
      <c r="H4" s="30" t="s">
        <v>64</v>
      </c>
      <c r="I4" s="30" t="s">
        <v>65</v>
      </c>
      <c r="J4" s="30" t="s">
        <v>66</v>
      </c>
      <c r="K4" s="30" t="s">
        <v>67</v>
      </c>
      <c r="L4" s="30" t="s">
        <v>68</v>
      </c>
      <c r="M4" s="30" t="s">
        <v>69</v>
      </c>
      <c r="N4" s="30" t="s">
        <v>14</v>
      </c>
      <c r="O4" s="194"/>
      <c r="P4" s="194"/>
    </row>
    <row r="5" spans="1:27" x14ac:dyDescent="0.35">
      <c r="A5" s="194"/>
      <c r="B5" s="31" t="s">
        <v>341</v>
      </c>
      <c r="C5" s="96" t="s">
        <v>5</v>
      </c>
      <c r="D5" s="96" t="s">
        <v>5</v>
      </c>
      <c r="E5" s="96" t="s">
        <v>5</v>
      </c>
      <c r="F5" s="96" t="s">
        <v>5</v>
      </c>
      <c r="G5" s="96" t="s">
        <v>5</v>
      </c>
      <c r="H5" s="96">
        <v>0</v>
      </c>
      <c r="I5" s="96">
        <v>6267330</v>
      </c>
      <c r="J5" s="96">
        <v>9367380</v>
      </c>
      <c r="K5" s="96" t="s">
        <v>5</v>
      </c>
      <c r="L5" s="96" t="s">
        <v>5</v>
      </c>
      <c r="M5" s="96" t="s">
        <v>5</v>
      </c>
      <c r="N5" s="116">
        <v>15634710</v>
      </c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194"/>
    </row>
    <row r="6" spans="1:27" x14ac:dyDescent="0.35">
      <c r="A6" s="194"/>
      <c r="B6" s="7" t="s">
        <v>8</v>
      </c>
      <c r="C6" s="86" t="s">
        <v>5</v>
      </c>
      <c r="D6" s="86" t="s">
        <v>5</v>
      </c>
      <c r="E6" s="86" t="s">
        <v>5</v>
      </c>
      <c r="F6" s="86">
        <v>7930350</v>
      </c>
      <c r="G6" s="86" t="s">
        <v>5</v>
      </c>
      <c r="H6" s="86">
        <v>6309310</v>
      </c>
      <c r="I6" s="86">
        <v>66267480</v>
      </c>
      <c r="J6" s="86">
        <v>63744170</v>
      </c>
      <c r="K6" s="86" t="s">
        <v>5</v>
      </c>
      <c r="L6" s="86" t="s">
        <v>5</v>
      </c>
      <c r="M6" s="86" t="s">
        <v>5</v>
      </c>
      <c r="N6" s="89">
        <v>144251310</v>
      </c>
      <c r="O6" s="194"/>
      <c r="P6" s="194"/>
      <c r="Q6" s="194"/>
      <c r="R6" s="194"/>
      <c r="S6" s="194"/>
      <c r="T6" s="194"/>
      <c r="U6" s="194"/>
      <c r="V6" s="194"/>
      <c r="W6" s="194"/>
      <c r="X6" s="194"/>
      <c r="Y6" s="194"/>
      <c r="Z6" s="194"/>
      <c r="AA6" s="194"/>
    </row>
    <row r="7" spans="1:27" x14ac:dyDescent="0.35">
      <c r="A7" s="194"/>
      <c r="B7" s="7" t="s">
        <v>342</v>
      </c>
      <c r="C7" s="86" t="s">
        <v>5</v>
      </c>
      <c r="D7" s="86" t="s">
        <v>5</v>
      </c>
      <c r="E7" s="86" t="s">
        <v>5</v>
      </c>
      <c r="F7" s="86" t="s">
        <v>5</v>
      </c>
      <c r="G7" s="86" t="s">
        <v>5</v>
      </c>
      <c r="H7" s="86">
        <v>1839690</v>
      </c>
      <c r="I7" s="86">
        <v>5879940</v>
      </c>
      <c r="J7" s="86">
        <v>32748870</v>
      </c>
      <c r="K7" s="86" t="s">
        <v>5</v>
      </c>
      <c r="L7" s="86" t="s">
        <v>5</v>
      </c>
      <c r="M7" s="86" t="s">
        <v>5</v>
      </c>
      <c r="N7" s="89">
        <v>40468500</v>
      </c>
      <c r="O7" s="194"/>
      <c r="P7" s="194"/>
      <c r="Q7" s="194"/>
      <c r="R7" s="194"/>
      <c r="S7" s="194"/>
      <c r="T7" s="194"/>
      <c r="U7" s="194"/>
      <c r="V7" s="194"/>
      <c r="W7" s="194"/>
      <c r="X7" s="194"/>
      <c r="Y7" s="194"/>
      <c r="Z7" s="194"/>
      <c r="AA7" s="194"/>
    </row>
    <row r="8" spans="1:27" x14ac:dyDescent="0.35">
      <c r="A8" s="194"/>
      <c r="B8" s="7" t="s">
        <v>343</v>
      </c>
      <c r="C8" s="86" t="s">
        <v>5</v>
      </c>
      <c r="D8" s="86" t="s">
        <v>5</v>
      </c>
      <c r="E8" s="86" t="s">
        <v>5</v>
      </c>
      <c r="F8" s="86" t="s">
        <v>5</v>
      </c>
      <c r="G8" s="86" t="s">
        <v>5</v>
      </c>
      <c r="H8" s="86" t="s">
        <v>5</v>
      </c>
      <c r="I8" s="86">
        <v>7372560</v>
      </c>
      <c r="J8" s="86">
        <v>55315770</v>
      </c>
      <c r="K8" s="86" t="s">
        <v>5</v>
      </c>
      <c r="L8" s="86" t="s">
        <v>5</v>
      </c>
      <c r="M8" s="86" t="s">
        <v>5</v>
      </c>
      <c r="N8" s="89">
        <v>62688330</v>
      </c>
      <c r="O8" s="194"/>
      <c r="P8" s="194"/>
      <c r="Q8" s="194"/>
      <c r="R8" s="194"/>
      <c r="S8" s="194"/>
      <c r="T8" s="194"/>
      <c r="U8" s="194"/>
      <c r="V8" s="194"/>
      <c r="W8" s="194"/>
      <c r="X8" s="194"/>
      <c r="Y8" s="194"/>
      <c r="Z8" s="194"/>
      <c r="AA8" s="194"/>
    </row>
    <row r="9" spans="1:27" x14ac:dyDescent="0.35">
      <c r="A9" s="194"/>
      <c r="B9" s="7" t="s">
        <v>344</v>
      </c>
      <c r="C9" s="86" t="s">
        <v>5</v>
      </c>
      <c r="D9" s="86" t="s">
        <v>5</v>
      </c>
      <c r="E9" s="86" t="s">
        <v>5</v>
      </c>
      <c r="F9" s="86" t="s">
        <v>5</v>
      </c>
      <c r="G9" s="86" t="s">
        <v>5</v>
      </c>
      <c r="H9" s="86" t="s">
        <v>5</v>
      </c>
      <c r="I9" s="86">
        <v>14903100</v>
      </c>
      <c r="J9" s="86">
        <v>43330920</v>
      </c>
      <c r="K9" s="86" t="s">
        <v>5</v>
      </c>
      <c r="L9" s="86" t="s">
        <v>5</v>
      </c>
      <c r="M9" s="86" t="s">
        <v>5</v>
      </c>
      <c r="N9" s="89">
        <v>58234020</v>
      </c>
      <c r="O9" s="194"/>
      <c r="P9" s="194"/>
      <c r="Q9" s="194"/>
      <c r="R9" s="194"/>
      <c r="S9" s="194"/>
      <c r="T9" s="194"/>
      <c r="U9" s="194"/>
      <c r="V9" s="194"/>
      <c r="W9" s="194"/>
      <c r="X9" s="194"/>
      <c r="Y9" s="194"/>
      <c r="Z9" s="194"/>
      <c r="AA9" s="194"/>
    </row>
    <row r="10" spans="1:27" x14ac:dyDescent="0.35">
      <c r="A10" s="194"/>
      <c r="B10" s="7" t="s">
        <v>345</v>
      </c>
      <c r="C10" s="86" t="s">
        <v>5</v>
      </c>
      <c r="D10" s="86" t="s">
        <v>5</v>
      </c>
      <c r="E10" s="86" t="s">
        <v>5</v>
      </c>
      <c r="F10" s="86">
        <v>14136330</v>
      </c>
      <c r="G10" s="86">
        <v>7501500</v>
      </c>
      <c r="H10" s="86" t="s">
        <v>5</v>
      </c>
      <c r="I10" s="86">
        <v>29892240</v>
      </c>
      <c r="J10" s="86">
        <v>58064970</v>
      </c>
      <c r="K10" s="86" t="s">
        <v>5</v>
      </c>
      <c r="L10" s="86" t="s">
        <v>5</v>
      </c>
      <c r="M10" s="86" t="s">
        <v>5</v>
      </c>
      <c r="N10" s="89">
        <v>109595040</v>
      </c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194"/>
    </row>
    <row r="11" spans="1:27" x14ac:dyDescent="0.35">
      <c r="A11" s="194"/>
      <c r="B11" s="7" t="s">
        <v>346</v>
      </c>
      <c r="C11" s="86" t="s">
        <v>5</v>
      </c>
      <c r="D11" s="86" t="s">
        <v>5</v>
      </c>
      <c r="E11" s="86" t="s">
        <v>5</v>
      </c>
      <c r="F11" s="86">
        <v>30818200</v>
      </c>
      <c r="G11" s="86">
        <v>2944350</v>
      </c>
      <c r="H11" s="86" t="s">
        <v>5</v>
      </c>
      <c r="I11" s="86">
        <v>19317300</v>
      </c>
      <c r="J11" s="86">
        <v>44692290</v>
      </c>
      <c r="K11" s="86" t="s">
        <v>5</v>
      </c>
      <c r="L11" s="86" t="s">
        <v>5</v>
      </c>
      <c r="M11" s="86" t="s">
        <v>5</v>
      </c>
      <c r="N11" s="89">
        <v>97772140</v>
      </c>
      <c r="O11" s="194"/>
      <c r="P11" s="194"/>
      <c r="Q11" s="194"/>
      <c r="R11" s="194"/>
      <c r="S11" s="194"/>
      <c r="T11" s="194"/>
      <c r="U11" s="194"/>
      <c r="V11" s="194"/>
      <c r="W11" s="194"/>
      <c r="X11" s="194"/>
      <c r="Y11" s="194"/>
      <c r="Z11" s="194"/>
      <c r="AA11" s="194"/>
    </row>
    <row r="12" spans="1:27" x14ac:dyDescent="0.35">
      <c r="A12" s="194"/>
      <c r="B12" s="7" t="s">
        <v>347</v>
      </c>
      <c r="C12" s="86" t="s">
        <v>5</v>
      </c>
      <c r="D12" s="86" t="s">
        <v>5</v>
      </c>
      <c r="E12" s="86" t="s">
        <v>5</v>
      </c>
      <c r="F12" s="86">
        <v>55016080</v>
      </c>
      <c r="G12" s="86">
        <v>27584340</v>
      </c>
      <c r="H12" s="86" t="s">
        <v>5</v>
      </c>
      <c r="I12" s="86">
        <v>102309610</v>
      </c>
      <c r="J12" s="86">
        <v>421022950</v>
      </c>
      <c r="K12" s="86" t="s">
        <v>5</v>
      </c>
      <c r="L12" s="86" t="s">
        <v>5</v>
      </c>
      <c r="M12" s="86" t="s">
        <v>5</v>
      </c>
      <c r="N12" s="89">
        <v>605932980</v>
      </c>
      <c r="O12" s="194"/>
      <c r="P12" s="194"/>
      <c r="Q12" s="194"/>
      <c r="R12" s="194"/>
      <c r="S12" s="194"/>
      <c r="T12" s="194"/>
      <c r="U12" s="194"/>
      <c r="V12" s="194"/>
      <c r="W12" s="194"/>
      <c r="X12" s="194"/>
      <c r="Y12" s="194"/>
      <c r="Z12" s="194"/>
      <c r="AA12" s="194"/>
    </row>
    <row r="13" spans="1:27" x14ac:dyDescent="0.35">
      <c r="A13" s="194"/>
      <c r="B13" s="7" t="s">
        <v>348</v>
      </c>
      <c r="C13" s="86" t="s">
        <v>5</v>
      </c>
      <c r="D13" s="86" t="s">
        <v>5</v>
      </c>
      <c r="E13" s="86" t="s">
        <v>5</v>
      </c>
      <c r="F13" s="86">
        <v>4887900</v>
      </c>
      <c r="G13" s="86">
        <v>3558030</v>
      </c>
      <c r="H13" s="86" t="s">
        <v>5</v>
      </c>
      <c r="I13" s="86">
        <v>25227660</v>
      </c>
      <c r="J13" s="86">
        <v>27516990</v>
      </c>
      <c r="K13" s="86" t="s">
        <v>5</v>
      </c>
      <c r="L13" s="86" t="s">
        <v>5</v>
      </c>
      <c r="M13" s="86" t="s">
        <v>5</v>
      </c>
      <c r="N13" s="89">
        <v>61190580</v>
      </c>
      <c r="O13" s="194"/>
      <c r="P13" s="194"/>
      <c r="Q13" s="194"/>
      <c r="R13" s="194"/>
      <c r="S13" s="194"/>
      <c r="T13" s="194"/>
      <c r="U13" s="194"/>
      <c r="V13" s="194"/>
      <c r="W13" s="194"/>
      <c r="X13" s="194"/>
      <c r="Y13" s="194"/>
      <c r="Z13" s="194"/>
      <c r="AA13" s="194"/>
    </row>
    <row r="14" spans="1:27" x14ac:dyDescent="0.35">
      <c r="A14" s="194"/>
      <c r="B14" s="7" t="s">
        <v>10</v>
      </c>
      <c r="C14" s="86">
        <v>9332160</v>
      </c>
      <c r="D14" s="86" t="s">
        <v>5</v>
      </c>
      <c r="E14" s="86">
        <v>3297360</v>
      </c>
      <c r="F14" s="86">
        <v>50164430</v>
      </c>
      <c r="G14" s="86">
        <v>86777470</v>
      </c>
      <c r="H14" s="86">
        <v>596426520</v>
      </c>
      <c r="I14" s="86">
        <v>366357010</v>
      </c>
      <c r="J14" s="86">
        <v>760037290</v>
      </c>
      <c r="K14" s="86">
        <v>174120</v>
      </c>
      <c r="L14" s="86">
        <v>522360</v>
      </c>
      <c r="M14" s="86" t="s">
        <v>5</v>
      </c>
      <c r="N14" s="89">
        <v>1873088720</v>
      </c>
      <c r="O14" s="194"/>
      <c r="P14" s="194"/>
      <c r="Q14" s="194"/>
      <c r="R14" s="194"/>
      <c r="S14" s="194"/>
      <c r="T14" s="194"/>
      <c r="U14" s="194"/>
      <c r="V14" s="194"/>
      <c r="W14" s="194"/>
      <c r="X14" s="194"/>
      <c r="Y14" s="194"/>
      <c r="Z14" s="194"/>
      <c r="AA14" s="194"/>
    </row>
    <row r="15" spans="1:27" x14ac:dyDescent="0.35">
      <c r="A15" s="194"/>
      <c r="B15" s="2" t="s">
        <v>349</v>
      </c>
      <c r="C15" s="95" t="s">
        <v>5</v>
      </c>
      <c r="D15" s="95" t="s">
        <v>5</v>
      </c>
      <c r="E15" s="95" t="s">
        <v>5</v>
      </c>
      <c r="F15" s="95">
        <v>17610406</v>
      </c>
      <c r="G15" s="95">
        <v>4936920</v>
      </c>
      <c r="H15" s="95">
        <v>11467720</v>
      </c>
      <c r="I15" s="95">
        <v>71865944</v>
      </c>
      <c r="J15" s="95">
        <v>343532000</v>
      </c>
      <c r="K15" s="95" t="s">
        <v>5</v>
      </c>
      <c r="L15" s="95" t="s">
        <v>5</v>
      </c>
      <c r="M15" s="95" t="s">
        <v>5</v>
      </c>
      <c r="N15" s="89">
        <v>449412990</v>
      </c>
      <c r="O15" s="194"/>
      <c r="P15" s="194"/>
      <c r="Q15" s="194"/>
      <c r="R15" s="194"/>
      <c r="S15" s="194"/>
      <c r="T15" s="194"/>
      <c r="U15" s="194"/>
      <c r="V15" s="194"/>
      <c r="W15" s="194"/>
      <c r="X15" s="194"/>
      <c r="Y15" s="194"/>
      <c r="Z15" s="194"/>
      <c r="AA15" s="194"/>
    </row>
    <row r="16" spans="1:27" x14ac:dyDescent="0.35">
      <c r="A16" s="194"/>
      <c r="B16" s="188" t="s">
        <v>350</v>
      </c>
      <c r="C16" s="86" t="s">
        <v>5</v>
      </c>
      <c r="D16" s="86" t="s">
        <v>5</v>
      </c>
      <c r="E16" s="86" t="s">
        <v>5</v>
      </c>
      <c r="F16" s="86" t="s">
        <v>5</v>
      </c>
      <c r="G16" s="86" t="s">
        <v>5</v>
      </c>
      <c r="H16" s="86" t="s">
        <v>5</v>
      </c>
      <c r="I16" s="86">
        <v>17279430</v>
      </c>
      <c r="J16" s="86">
        <v>33808860</v>
      </c>
      <c r="K16" s="86" t="s">
        <v>5</v>
      </c>
      <c r="L16" s="86" t="s">
        <v>5</v>
      </c>
      <c r="M16" s="86" t="s">
        <v>5</v>
      </c>
      <c r="N16" s="89">
        <v>51088290</v>
      </c>
      <c r="O16" s="194"/>
      <c r="P16" s="194"/>
      <c r="Q16" s="194"/>
      <c r="R16" s="194"/>
      <c r="S16" s="194"/>
      <c r="T16" s="194"/>
      <c r="U16" s="194"/>
      <c r="V16" s="194"/>
      <c r="W16" s="194"/>
      <c r="X16" s="194"/>
      <c r="Y16" s="194"/>
      <c r="Z16" s="194"/>
      <c r="AA16" s="194"/>
    </row>
    <row r="17" spans="1:27" x14ac:dyDescent="0.35">
      <c r="A17" s="194"/>
      <c r="B17" s="2" t="s">
        <v>351</v>
      </c>
      <c r="C17" s="86" t="s">
        <v>5</v>
      </c>
      <c r="D17" s="86" t="s">
        <v>5</v>
      </c>
      <c r="E17" s="86" t="s">
        <v>5</v>
      </c>
      <c r="F17" s="86" t="s">
        <v>5</v>
      </c>
      <c r="G17" s="86" t="s">
        <v>5</v>
      </c>
      <c r="H17" s="86">
        <v>910870</v>
      </c>
      <c r="I17" s="86">
        <v>70252320</v>
      </c>
      <c r="J17" s="86">
        <v>49071720</v>
      </c>
      <c r="K17" s="86" t="s">
        <v>5</v>
      </c>
      <c r="L17" s="86" t="s">
        <v>5</v>
      </c>
      <c r="M17" s="86" t="s">
        <v>5</v>
      </c>
      <c r="N17" s="89">
        <v>120234910</v>
      </c>
      <c r="O17" s="194"/>
      <c r="P17" s="194"/>
      <c r="Q17" s="194"/>
      <c r="R17" s="194"/>
      <c r="S17" s="194"/>
      <c r="T17" s="194"/>
      <c r="U17" s="194"/>
      <c r="V17" s="194"/>
      <c r="W17" s="194"/>
      <c r="X17" s="194"/>
      <c r="Y17" s="194"/>
      <c r="Z17" s="194"/>
      <c r="AA17" s="194"/>
    </row>
    <row r="18" spans="1:27" x14ac:dyDescent="0.35">
      <c r="A18" s="194"/>
      <c r="B18" s="2" t="s">
        <v>352</v>
      </c>
      <c r="C18" s="86" t="s">
        <v>5</v>
      </c>
      <c r="D18" s="86" t="s">
        <v>5</v>
      </c>
      <c r="E18" s="86" t="s">
        <v>5</v>
      </c>
      <c r="F18" s="86">
        <v>1122930</v>
      </c>
      <c r="G18" s="86">
        <v>1405740</v>
      </c>
      <c r="H18" s="86" t="s">
        <v>5</v>
      </c>
      <c r="I18" s="86">
        <v>19788420</v>
      </c>
      <c r="J18" s="86">
        <v>36502170</v>
      </c>
      <c r="K18" s="86" t="s">
        <v>5</v>
      </c>
      <c r="L18" s="86" t="s">
        <v>5</v>
      </c>
      <c r="M18" s="86" t="s">
        <v>5</v>
      </c>
      <c r="N18" s="89">
        <v>58819260</v>
      </c>
      <c r="O18" s="194"/>
      <c r="P18" s="194"/>
      <c r="Q18" s="194"/>
      <c r="R18" s="194"/>
      <c r="S18" s="194"/>
      <c r="T18" s="194"/>
      <c r="U18" s="194"/>
      <c r="V18" s="194"/>
      <c r="W18" s="194"/>
      <c r="X18" s="194"/>
      <c r="Y18" s="194"/>
      <c r="Z18" s="194"/>
      <c r="AA18" s="194"/>
    </row>
    <row r="19" spans="1:27" x14ac:dyDescent="0.35">
      <c r="A19" s="194"/>
      <c r="B19" s="2" t="s">
        <v>353</v>
      </c>
      <c r="C19" s="86" t="s">
        <v>5</v>
      </c>
      <c r="D19" s="86" t="s">
        <v>5</v>
      </c>
      <c r="E19" s="86" t="s">
        <v>5</v>
      </c>
      <c r="F19" s="86" t="s">
        <v>5</v>
      </c>
      <c r="G19" s="86" t="s">
        <v>5</v>
      </c>
      <c r="H19" s="86" t="s">
        <v>5</v>
      </c>
      <c r="I19" s="86">
        <v>5280060</v>
      </c>
      <c r="J19" s="86">
        <v>13315380</v>
      </c>
      <c r="K19" s="86" t="s">
        <v>5</v>
      </c>
      <c r="L19" s="86" t="s">
        <v>5</v>
      </c>
      <c r="M19" s="86" t="s">
        <v>5</v>
      </c>
      <c r="N19" s="89">
        <v>18595440</v>
      </c>
      <c r="O19" s="194"/>
      <c r="P19" s="194"/>
      <c r="Q19" s="194"/>
      <c r="R19" s="194"/>
      <c r="S19" s="194"/>
      <c r="T19" s="194"/>
      <c r="U19" s="194"/>
      <c r="V19" s="194"/>
      <c r="W19" s="194"/>
      <c r="X19" s="194"/>
      <c r="Y19" s="194"/>
      <c r="Z19" s="194"/>
      <c r="AA19" s="194"/>
    </row>
    <row r="20" spans="1:27" x14ac:dyDescent="0.35">
      <c r="A20" s="194"/>
      <c r="B20" s="2" t="s">
        <v>354</v>
      </c>
      <c r="C20" s="86" t="s">
        <v>5</v>
      </c>
      <c r="D20" s="86" t="s">
        <v>5</v>
      </c>
      <c r="E20" s="86" t="s">
        <v>5</v>
      </c>
      <c r="F20" s="86" t="s">
        <v>5</v>
      </c>
      <c r="G20" s="86" t="s">
        <v>5</v>
      </c>
      <c r="H20" s="86" t="s">
        <v>5</v>
      </c>
      <c r="I20" s="86">
        <v>1481680</v>
      </c>
      <c r="J20" s="86">
        <v>0</v>
      </c>
      <c r="K20" s="86" t="s">
        <v>5</v>
      </c>
      <c r="L20" s="86" t="s">
        <v>5</v>
      </c>
      <c r="M20" s="86" t="s">
        <v>5</v>
      </c>
      <c r="N20" s="89">
        <v>1481680</v>
      </c>
      <c r="O20" s="194"/>
      <c r="P20" s="194"/>
      <c r="Q20" s="194"/>
      <c r="R20" s="194"/>
      <c r="S20" s="194"/>
      <c r="T20" s="194"/>
      <c r="U20" s="194"/>
      <c r="V20" s="194"/>
      <c r="W20" s="194"/>
      <c r="X20" s="194"/>
      <c r="Y20" s="194"/>
      <c r="Z20" s="194"/>
      <c r="AA20" s="194"/>
    </row>
    <row r="21" spans="1:27" x14ac:dyDescent="0.35">
      <c r="A21" s="194"/>
      <c r="B21" s="2" t="s">
        <v>11</v>
      </c>
      <c r="C21" s="86">
        <v>4666080</v>
      </c>
      <c r="D21" s="86" t="s">
        <v>5</v>
      </c>
      <c r="E21" s="86" t="s">
        <v>5</v>
      </c>
      <c r="F21" s="86" t="s">
        <v>5</v>
      </c>
      <c r="G21" s="86" t="s">
        <v>5</v>
      </c>
      <c r="H21" s="86" t="s">
        <v>5</v>
      </c>
      <c r="I21" s="86">
        <v>517620</v>
      </c>
      <c r="J21" s="86">
        <v>5378610</v>
      </c>
      <c r="K21" s="86" t="s">
        <v>5</v>
      </c>
      <c r="L21" s="86" t="s">
        <v>5</v>
      </c>
      <c r="M21" s="86" t="s">
        <v>5</v>
      </c>
      <c r="N21" s="89">
        <v>10562310</v>
      </c>
      <c r="O21" s="194"/>
      <c r="P21" s="194"/>
      <c r="Q21" s="194"/>
      <c r="R21" s="194"/>
      <c r="S21" s="194"/>
      <c r="T21" s="194"/>
      <c r="U21" s="194"/>
      <c r="V21" s="194"/>
      <c r="W21" s="194"/>
      <c r="X21" s="194"/>
      <c r="Y21" s="194"/>
      <c r="Z21" s="194"/>
      <c r="AA21" s="194"/>
    </row>
    <row r="22" spans="1:27" x14ac:dyDescent="0.35">
      <c r="A22" s="194"/>
      <c r="B22" s="2" t="s">
        <v>355</v>
      </c>
      <c r="C22" s="86" t="s">
        <v>5</v>
      </c>
      <c r="D22" s="86" t="s">
        <v>5</v>
      </c>
      <c r="E22" s="86" t="s">
        <v>5</v>
      </c>
      <c r="F22" s="86" t="s">
        <v>5</v>
      </c>
      <c r="G22" s="86" t="s">
        <v>5</v>
      </c>
      <c r="H22" s="86" t="s">
        <v>5</v>
      </c>
      <c r="I22" s="86">
        <v>2659320</v>
      </c>
      <c r="J22" s="86">
        <v>109637950</v>
      </c>
      <c r="K22" s="86" t="s">
        <v>5</v>
      </c>
      <c r="L22" s="86" t="s">
        <v>5</v>
      </c>
      <c r="M22" s="86" t="s">
        <v>5</v>
      </c>
      <c r="N22" s="89">
        <v>112297270</v>
      </c>
      <c r="O22" s="194"/>
      <c r="P22" s="194"/>
      <c r="Q22" s="194"/>
      <c r="R22" s="194"/>
      <c r="S22" s="194"/>
      <c r="T22" s="194"/>
      <c r="U22" s="194"/>
      <c r="V22" s="194"/>
      <c r="W22" s="194"/>
      <c r="X22" s="194"/>
      <c r="Y22" s="194"/>
      <c r="Z22" s="194"/>
      <c r="AA22" s="194"/>
    </row>
    <row r="23" spans="1:27" x14ac:dyDescent="0.35">
      <c r="A23" s="194"/>
      <c r="B23" s="2" t="s">
        <v>356</v>
      </c>
      <c r="C23" s="86" t="s">
        <v>5</v>
      </c>
      <c r="D23" s="86" t="s">
        <v>5</v>
      </c>
      <c r="E23" s="86" t="s">
        <v>5</v>
      </c>
      <c r="F23" s="86">
        <v>6574540</v>
      </c>
      <c r="G23" s="86">
        <v>11463340</v>
      </c>
      <c r="H23" s="86">
        <v>943800</v>
      </c>
      <c r="I23" s="86">
        <v>36710030</v>
      </c>
      <c r="J23" s="86">
        <v>95264650</v>
      </c>
      <c r="K23" s="86" t="s">
        <v>5</v>
      </c>
      <c r="L23" s="86" t="s">
        <v>5</v>
      </c>
      <c r="M23" s="86" t="s">
        <v>5</v>
      </c>
      <c r="N23" s="89">
        <v>150956360</v>
      </c>
      <c r="O23" s="194"/>
      <c r="P23" s="194"/>
      <c r="Q23" s="194"/>
      <c r="R23" s="194"/>
      <c r="S23" s="194"/>
      <c r="T23" s="194"/>
      <c r="U23" s="194"/>
      <c r="V23" s="194"/>
      <c r="W23" s="194"/>
      <c r="X23" s="194"/>
      <c r="Y23" s="194"/>
      <c r="Z23" s="194"/>
      <c r="AA23" s="194"/>
    </row>
    <row r="24" spans="1:27" x14ac:dyDescent="0.35">
      <c r="A24" s="194"/>
      <c r="B24" s="2" t="s">
        <v>357</v>
      </c>
      <c r="C24" s="86" t="s">
        <v>5</v>
      </c>
      <c r="D24" s="86" t="s">
        <v>5</v>
      </c>
      <c r="E24" s="86" t="s">
        <v>5</v>
      </c>
      <c r="F24" s="86">
        <v>54562880</v>
      </c>
      <c r="G24" s="86">
        <v>2624240</v>
      </c>
      <c r="H24" s="86">
        <v>2864310</v>
      </c>
      <c r="I24" s="86">
        <v>27981810</v>
      </c>
      <c r="J24" s="86">
        <v>354969180</v>
      </c>
      <c r="K24" s="86" t="s">
        <v>5</v>
      </c>
      <c r="L24" s="86" t="s">
        <v>5</v>
      </c>
      <c r="M24" s="86" t="s">
        <v>5</v>
      </c>
      <c r="N24" s="89">
        <v>443002420</v>
      </c>
      <c r="O24" s="194"/>
      <c r="P24" s="194"/>
      <c r="Q24" s="194"/>
      <c r="R24" s="194"/>
      <c r="S24" s="194"/>
      <c r="T24" s="194"/>
      <c r="U24" s="194"/>
      <c r="V24" s="194"/>
      <c r="W24" s="194"/>
      <c r="X24" s="194"/>
      <c r="Y24" s="194"/>
      <c r="Z24" s="194"/>
      <c r="AA24" s="194"/>
    </row>
    <row r="25" spans="1:27" x14ac:dyDescent="0.35">
      <c r="A25" s="194"/>
      <c r="B25" s="2" t="s">
        <v>358</v>
      </c>
      <c r="C25" s="86" t="s">
        <v>5</v>
      </c>
      <c r="D25" s="86" t="s">
        <v>5</v>
      </c>
      <c r="E25" s="86" t="s">
        <v>5</v>
      </c>
      <c r="F25" s="86" t="s">
        <v>5</v>
      </c>
      <c r="G25" s="86" t="s">
        <v>5</v>
      </c>
      <c r="H25" s="86" t="s">
        <v>5</v>
      </c>
      <c r="I25" s="86">
        <v>24688670</v>
      </c>
      <c r="J25" s="86">
        <v>19732340</v>
      </c>
      <c r="K25" s="86" t="s">
        <v>5</v>
      </c>
      <c r="L25" s="86" t="s">
        <v>5</v>
      </c>
      <c r="M25" s="86" t="s">
        <v>5</v>
      </c>
      <c r="N25" s="89">
        <v>44421010</v>
      </c>
      <c r="O25" s="194"/>
      <c r="P25" s="194"/>
      <c r="Q25" s="194"/>
      <c r="R25" s="194"/>
      <c r="S25" s="194"/>
      <c r="T25" s="194"/>
      <c r="U25" s="194"/>
      <c r="V25" s="194"/>
      <c r="W25" s="194"/>
      <c r="X25" s="194"/>
      <c r="Y25" s="194"/>
      <c r="Z25" s="194"/>
      <c r="AA25" s="194"/>
    </row>
    <row r="26" spans="1:27" x14ac:dyDescent="0.35">
      <c r="A26" s="194"/>
      <c r="B26" s="2" t="s">
        <v>359</v>
      </c>
      <c r="C26" s="86" t="s">
        <v>5</v>
      </c>
      <c r="D26" s="86" t="s">
        <v>5</v>
      </c>
      <c r="E26" s="86">
        <v>3232270</v>
      </c>
      <c r="F26" s="86">
        <v>31472760</v>
      </c>
      <c r="G26" s="86">
        <v>6780610</v>
      </c>
      <c r="H26" s="86" t="s">
        <v>5</v>
      </c>
      <c r="I26" s="86">
        <v>52108470</v>
      </c>
      <c r="J26" s="86">
        <v>149482780</v>
      </c>
      <c r="K26" s="86" t="s">
        <v>5</v>
      </c>
      <c r="L26" s="86" t="s">
        <v>5</v>
      </c>
      <c r="M26" s="86" t="s">
        <v>5</v>
      </c>
      <c r="N26" s="89">
        <v>243076890</v>
      </c>
      <c r="O26" s="194"/>
      <c r="P26" s="194"/>
      <c r="Q26" s="194"/>
      <c r="R26" s="194"/>
      <c r="S26" s="194"/>
      <c r="T26" s="194"/>
      <c r="U26" s="194"/>
      <c r="V26" s="194"/>
      <c r="W26" s="194"/>
      <c r="X26" s="194"/>
      <c r="Y26" s="194"/>
      <c r="Z26" s="194"/>
      <c r="AA26" s="194"/>
    </row>
    <row r="27" spans="1:27" x14ac:dyDescent="0.35">
      <c r="A27" s="194"/>
      <c r="B27" s="2" t="s">
        <v>360</v>
      </c>
      <c r="C27" s="86" t="s">
        <v>5</v>
      </c>
      <c r="D27" s="86" t="s">
        <v>5</v>
      </c>
      <c r="E27" s="86">
        <v>334010</v>
      </c>
      <c r="F27" s="86">
        <v>2811150</v>
      </c>
      <c r="G27" s="86">
        <v>589790</v>
      </c>
      <c r="H27" s="86" t="s">
        <v>5</v>
      </c>
      <c r="I27" s="86">
        <v>4191850</v>
      </c>
      <c r="J27" s="86">
        <v>14234770</v>
      </c>
      <c r="K27" s="86" t="s">
        <v>5</v>
      </c>
      <c r="L27" s="86" t="s">
        <v>5</v>
      </c>
      <c r="M27" s="86" t="s">
        <v>5</v>
      </c>
      <c r="N27" s="89">
        <v>22161570</v>
      </c>
      <c r="O27" s="194"/>
      <c r="P27" s="194"/>
      <c r="Q27" s="194"/>
      <c r="R27" s="194"/>
      <c r="S27" s="194"/>
      <c r="T27" s="194"/>
      <c r="U27" s="194"/>
      <c r="V27" s="194"/>
      <c r="W27" s="194"/>
      <c r="X27" s="194"/>
      <c r="Y27" s="194"/>
      <c r="Z27" s="194"/>
      <c r="AA27" s="194"/>
    </row>
    <row r="28" spans="1:27" x14ac:dyDescent="0.35">
      <c r="A28" s="194"/>
      <c r="B28" s="2" t="s">
        <v>361</v>
      </c>
      <c r="C28" s="86" t="s">
        <v>5</v>
      </c>
      <c r="D28" s="86" t="s">
        <v>5</v>
      </c>
      <c r="E28" s="86" t="s">
        <v>5</v>
      </c>
      <c r="F28" s="86" t="s">
        <v>5</v>
      </c>
      <c r="G28" s="86" t="s">
        <v>5</v>
      </c>
      <c r="H28" s="86" t="s">
        <v>5</v>
      </c>
      <c r="I28" s="86">
        <v>17126940</v>
      </c>
      <c r="J28" s="86">
        <v>10772520</v>
      </c>
      <c r="K28" s="86" t="s">
        <v>5</v>
      </c>
      <c r="L28" s="86" t="s">
        <v>5</v>
      </c>
      <c r="M28" s="86" t="s">
        <v>5</v>
      </c>
      <c r="N28" s="89">
        <v>27899460</v>
      </c>
      <c r="O28" s="194"/>
      <c r="P28" s="194"/>
      <c r="Q28" s="194"/>
      <c r="R28" s="194"/>
      <c r="S28" s="194"/>
      <c r="T28" s="194"/>
      <c r="U28" s="194"/>
      <c r="V28" s="194"/>
      <c r="W28" s="194"/>
      <c r="X28" s="194"/>
      <c r="Y28" s="194"/>
      <c r="Z28" s="194"/>
      <c r="AA28" s="194"/>
    </row>
    <row r="29" spans="1:27" x14ac:dyDescent="0.35">
      <c r="A29" s="194"/>
      <c r="B29" s="2" t="s">
        <v>362</v>
      </c>
      <c r="C29" s="86" t="s">
        <v>5</v>
      </c>
      <c r="D29" s="86" t="s">
        <v>5</v>
      </c>
      <c r="E29" s="86" t="s">
        <v>5</v>
      </c>
      <c r="F29" s="86">
        <v>10465040</v>
      </c>
      <c r="G29" s="86" t="s">
        <v>5</v>
      </c>
      <c r="H29" s="86">
        <v>13505180</v>
      </c>
      <c r="I29" s="86">
        <v>114646360</v>
      </c>
      <c r="J29" s="86">
        <v>546030420</v>
      </c>
      <c r="K29" s="86" t="s">
        <v>5</v>
      </c>
      <c r="L29" s="86" t="s">
        <v>5</v>
      </c>
      <c r="M29" s="86" t="s">
        <v>5</v>
      </c>
      <c r="N29" s="89">
        <v>684647000</v>
      </c>
      <c r="O29" s="194"/>
      <c r="P29" s="194"/>
      <c r="Q29" s="194"/>
      <c r="R29" s="194"/>
      <c r="S29" s="194"/>
      <c r="T29" s="194"/>
      <c r="U29" s="194"/>
      <c r="V29" s="194"/>
      <c r="W29" s="194"/>
      <c r="X29" s="194"/>
      <c r="Y29" s="194"/>
      <c r="Z29" s="194"/>
      <c r="AA29" s="194"/>
    </row>
    <row r="30" spans="1:27" x14ac:dyDescent="0.35">
      <c r="A30" s="194"/>
      <c r="B30" s="2" t="s">
        <v>363</v>
      </c>
      <c r="C30" s="86" t="s">
        <v>5</v>
      </c>
      <c r="D30" s="86" t="s">
        <v>5</v>
      </c>
      <c r="E30" s="86" t="s">
        <v>5</v>
      </c>
      <c r="F30" s="86" t="s">
        <v>5</v>
      </c>
      <c r="G30" s="86" t="s">
        <v>5</v>
      </c>
      <c r="H30" s="86" t="s">
        <v>5</v>
      </c>
      <c r="I30" s="86">
        <v>2985840</v>
      </c>
      <c r="J30" s="86">
        <v>15321030</v>
      </c>
      <c r="K30" s="86" t="s">
        <v>5</v>
      </c>
      <c r="L30" s="86" t="s">
        <v>5</v>
      </c>
      <c r="M30" s="86" t="s">
        <v>5</v>
      </c>
      <c r="N30" s="89">
        <v>18306870</v>
      </c>
      <c r="O30" s="194"/>
      <c r="P30" s="194"/>
      <c r="Q30" s="194"/>
      <c r="R30" s="194"/>
      <c r="S30" s="194"/>
      <c r="T30" s="194"/>
      <c r="U30" s="194"/>
      <c r="V30" s="194"/>
      <c r="W30" s="194"/>
      <c r="X30" s="194"/>
      <c r="Y30" s="194"/>
      <c r="Z30" s="194"/>
      <c r="AA30" s="194"/>
    </row>
    <row r="31" spans="1:27" x14ac:dyDescent="0.35">
      <c r="A31" s="194"/>
      <c r="B31" s="76" t="s">
        <v>14</v>
      </c>
      <c r="C31" s="88">
        <v>13998240</v>
      </c>
      <c r="D31" s="88" t="s">
        <v>5</v>
      </c>
      <c r="E31" s="88">
        <v>6863640</v>
      </c>
      <c r="F31" s="88">
        <v>287572996</v>
      </c>
      <c r="G31" s="88">
        <v>156166330</v>
      </c>
      <c r="H31" s="88">
        <v>634267400</v>
      </c>
      <c r="I31" s="88">
        <v>1113358994</v>
      </c>
      <c r="J31" s="88">
        <v>3312895980</v>
      </c>
      <c r="K31" s="88">
        <v>174120</v>
      </c>
      <c r="L31" s="88">
        <v>522360</v>
      </c>
      <c r="M31" s="88" t="s">
        <v>5</v>
      </c>
      <c r="N31" s="88">
        <v>5525820060</v>
      </c>
      <c r="O31" s="194"/>
      <c r="P31" s="194"/>
      <c r="Q31" s="194"/>
      <c r="R31" s="194"/>
      <c r="S31" s="194"/>
      <c r="T31" s="194"/>
      <c r="U31" s="194"/>
      <c r="V31" s="194"/>
      <c r="W31" s="194"/>
      <c r="X31" s="194"/>
      <c r="Y31" s="194"/>
      <c r="Z31" s="194"/>
      <c r="AA31" s="194"/>
    </row>
  </sheetData>
  <hyperlinks>
    <hyperlink ref="O1" location="'Pension retr prov&amp;sexe AC'!A1" display="Variable suivante" xr:uid="{A20F43B3-9AF9-4737-A712-FF233DFC5976}"/>
    <hyperlink ref="O2" location="'Pension retr prov&amp;grad AC'!A1" display="Variable précédente" xr:uid="{30FFA3F0-6154-4A07-84BA-49C614D6BD40}"/>
  </hyperlinks>
  <pageMargins left="0.7" right="0.7" top="0.75" bottom="0.75" header="0.3" footer="0.3"/>
  <drawing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4EB57F-DFC6-48FB-9019-129C65996DBA}">
  <dimension ref="A1:I31"/>
  <sheetViews>
    <sheetView workbookViewId="0">
      <selection activeCell="I1" sqref="I1"/>
    </sheetView>
  </sheetViews>
  <sheetFormatPr baseColWidth="10" defaultColWidth="10.6640625" defaultRowHeight="15.5" x14ac:dyDescent="0.35"/>
  <cols>
    <col min="1" max="1" width="10.6640625" style="201"/>
    <col min="2" max="2" width="13.83203125" style="201" customWidth="1"/>
    <col min="3" max="3" width="15.83203125" style="201" customWidth="1"/>
    <col min="4" max="4" width="15.4140625" style="201" customWidth="1"/>
    <col min="5" max="5" width="14.9140625" style="201" customWidth="1"/>
    <col min="6" max="7" width="10.6640625" style="201"/>
    <col min="8" max="8" width="12.5" style="201" customWidth="1"/>
    <col min="9" max="16384" width="10.6640625" style="201"/>
  </cols>
  <sheetData>
    <row r="1" spans="1:9" x14ac:dyDescent="0.35">
      <c r="A1" s="202"/>
      <c r="B1" s="202"/>
      <c r="C1" s="202"/>
      <c r="D1" s="202"/>
      <c r="E1" s="202"/>
      <c r="I1" s="203" t="s">
        <v>253</v>
      </c>
    </row>
    <row r="2" spans="1:9" ht="18" x14ac:dyDescent="0.4">
      <c r="A2" s="202"/>
      <c r="B2" s="204" t="s">
        <v>1156</v>
      </c>
      <c r="C2" s="202"/>
      <c r="D2" s="202"/>
      <c r="E2" s="202"/>
      <c r="I2" s="205" t="s">
        <v>254</v>
      </c>
    </row>
    <row r="4" spans="1:9" x14ac:dyDescent="0.35">
      <c r="B4" s="47" t="s">
        <v>16</v>
      </c>
      <c r="C4" s="52" t="s">
        <v>82</v>
      </c>
      <c r="D4" s="52" t="s">
        <v>83</v>
      </c>
      <c r="E4" s="52" t="s">
        <v>14</v>
      </c>
      <c r="F4" s="52" t="s">
        <v>7</v>
      </c>
    </row>
    <row r="5" spans="1:9" x14ac:dyDescent="0.35">
      <c r="B5" s="193" t="s">
        <v>424</v>
      </c>
      <c r="C5" s="8">
        <v>142283790</v>
      </c>
      <c r="D5" s="8">
        <v>26575620</v>
      </c>
      <c r="E5" s="284">
        <v>168859410</v>
      </c>
      <c r="F5" s="287">
        <f>E5/$E$31</f>
        <v>6.758621242095933E-3</v>
      </c>
    </row>
    <row r="6" spans="1:9" x14ac:dyDescent="0.35">
      <c r="B6" s="282" t="s">
        <v>8</v>
      </c>
      <c r="C6" s="8">
        <v>799634180</v>
      </c>
      <c r="D6" s="8">
        <v>128212420</v>
      </c>
      <c r="E6" s="284">
        <v>927846600</v>
      </c>
      <c r="F6" s="287">
        <f t="shared" ref="F6:F31" si="0">E6/$E$31</f>
        <v>3.7137188505908483E-2</v>
      </c>
    </row>
    <row r="7" spans="1:9" x14ac:dyDescent="0.35">
      <c r="B7" s="282" t="s">
        <v>425</v>
      </c>
      <c r="C7" s="8">
        <v>383152710</v>
      </c>
      <c r="D7" s="8">
        <v>70480240</v>
      </c>
      <c r="E7" s="284">
        <v>453632950</v>
      </c>
      <c r="F7" s="287">
        <f t="shared" si="0"/>
        <v>1.8156721570830092E-2</v>
      </c>
    </row>
    <row r="8" spans="1:9" x14ac:dyDescent="0.35">
      <c r="B8" s="282" t="s">
        <v>426</v>
      </c>
      <c r="C8" s="8">
        <v>164689770</v>
      </c>
      <c r="D8" s="8">
        <v>14529320</v>
      </c>
      <c r="E8" s="284">
        <v>179219090</v>
      </c>
      <c r="F8" s="287">
        <f t="shared" si="0"/>
        <v>7.1732688670598987E-3</v>
      </c>
    </row>
    <row r="9" spans="1:9" x14ac:dyDescent="0.35">
      <c r="B9" s="282" t="s">
        <v>427</v>
      </c>
      <c r="C9" s="8">
        <v>218623330</v>
      </c>
      <c r="D9" s="8">
        <v>35077810</v>
      </c>
      <c r="E9" s="284">
        <v>253701140</v>
      </c>
      <c r="F9" s="287">
        <f t="shared" si="0"/>
        <v>1.0154423220760716E-2</v>
      </c>
    </row>
    <row r="10" spans="1:9" x14ac:dyDescent="0.35">
      <c r="B10" s="282" t="s">
        <v>345</v>
      </c>
      <c r="C10" s="8">
        <v>159402960</v>
      </c>
      <c r="D10" s="8">
        <v>27532050</v>
      </c>
      <c r="E10" s="284">
        <v>186935010</v>
      </c>
      <c r="F10" s="287">
        <f t="shared" si="0"/>
        <v>7.4820996323356559E-3</v>
      </c>
    </row>
    <row r="11" spans="1:9" x14ac:dyDescent="0.35">
      <c r="B11" s="282" t="s">
        <v>428</v>
      </c>
      <c r="C11" s="8">
        <v>243528760</v>
      </c>
      <c r="D11" s="8">
        <v>23842180</v>
      </c>
      <c r="E11" s="284">
        <v>267370940</v>
      </c>
      <c r="F11" s="287">
        <f t="shared" si="0"/>
        <v>1.0701558856584642E-2</v>
      </c>
    </row>
    <row r="12" spans="1:9" x14ac:dyDescent="0.35">
      <c r="B12" s="282" t="s">
        <v>429</v>
      </c>
      <c r="C12" s="8">
        <v>1014965700</v>
      </c>
      <c r="D12" s="8">
        <v>101410390</v>
      </c>
      <c r="E12" s="284">
        <v>1116376090</v>
      </c>
      <c r="F12" s="287">
        <f t="shared" si="0"/>
        <v>4.4683107420794621E-2</v>
      </c>
    </row>
    <row r="13" spans="1:9" x14ac:dyDescent="0.35">
      <c r="B13" s="282" t="s">
        <v>9</v>
      </c>
      <c r="C13" s="8">
        <v>1099784840</v>
      </c>
      <c r="D13" s="8">
        <v>184654620</v>
      </c>
      <c r="E13" s="284">
        <v>1284439460</v>
      </c>
      <c r="F13" s="287">
        <f t="shared" si="0"/>
        <v>5.1409867051781299E-2</v>
      </c>
    </row>
    <row r="14" spans="1:9" x14ac:dyDescent="0.35">
      <c r="B14" s="282" t="s">
        <v>10</v>
      </c>
      <c r="C14" s="8">
        <v>8935103703</v>
      </c>
      <c r="D14" s="8">
        <v>1833894530</v>
      </c>
      <c r="E14" s="284">
        <v>10768998233</v>
      </c>
      <c r="F14" s="287">
        <f t="shared" si="0"/>
        <v>0.43103064385720269</v>
      </c>
    </row>
    <row r="15" spans="1:9" x14ac:dyDescent="0.35">
      <c r="B15" s="282" t="s">
        <v>349</v>
      </c>
      <c r="C15" s="8">
        <v>1581542680</v>
      </c>
      <c r="D15" s="8">
        <v>310005560</v>
      </c>
      <c r="E15" s="284">
        <v>1891548240</v>
      </c>
      <c r="F15" s="287">
        <f t="shared" si="0"/>
        <v>7.5709479947331196E-2</v>
      </c>
    </row>
    <row r="16" spans="1:9" x14ac:dyDescent="0.35">
      <c r="B16" s="282" t="s">
        <v>350</v>
      </c>
      <c r="C16" s="8">
        <v>370662640</v>
      </c>
      <c r="D16" s="8">
        <v>32123830</v>
      </c>
      <c r="E16" s="284">
        <v>402786470</v>
      </c>
      <c r="F16" s="287">
        <f t="shared" si="0"/>
        <v>1.6121584175681037E-2</v>
      </c>
    </row>
    <row r="17" spans="2:6" x14ac:dyDescent="0.35">
      <c r="B17" s="282" t="s">
        <v>351</v>
      </c>
      <c r="C17" s="8">
        <v>1795031210</v>
      </c>
      <c r="D17" s="8">
        <v>203773370</v>
      </c>
      <c r="E17" s="284">
        <v>1998804580</v>
      </c>
      <c r="F17" s="287">
        <f t="shared" si="0"/>
        <v>8.0002429791663013E-2</v>
      </c>
    </row>
    <row r="18" spans="2:6" x14ac:dyDescent="0.35">
      <c r="B18" s="282" t="s">
        <v>352</v>
      </c>
      <c r="C18" s="8">
        <v>452926170</v>
      </c>
      <c r="D18" s="8">
        <v>39902860</v>
      </c>
      <c r="E18" s="284">
        <v>492829030</v>
      </c>
      <c r="F18" s="287">
        <f t="shared" si="0"/>
        <v>1.9725550094481167E-2</v>
      </c>
    </row>
    <row r="19" spans="2:6" x14ac:dyDescent="0.35">
      <c r="B19" s="282" t="s">
        <v>353</v>
      </c>
      <c r="C19" s="8">
        <v>66452310</v>
      </c>
      <c r="D19" s="8">
        <v>4394730</v>
      </c>
      <c r="E19" s="284">
        <v>70847040</v>
      </c>
      <c r="F19" s="287">
        <f t="shared" si="0"/>
        <v>2.8356625756516636E-3</v>
      </c>
    </row>
    <row r="20" spans="2:6" x14ac:dyDescent="0.35">
      <c r="B20" s="282" t="s">
        <v>546</v>
      </c>
      <c r="C20" s="8">
        <v>533909810</v>
      </c>
      <c r="D20" s="8">
        <v>56357180</v>
      </c>
      <c r="E20" s="284">
        <v>590266990</v>
      </c>
      <c r="F20" s="287">
        <f t="shared" si="0"/>
        <v>2.3625517921222323E-2</v>
      </c>
    </row>
    <row r="21" spans="2:6" x14ac:dyDescent="0.35">
      <c r="B21" s="282" t="s">
        <v>11</v>
      </c>
      <c r="C21" s="8">
        <v>397877370</v>
      </c>
      <c r="D21" s="8">
        <v>32030790</v>
      </c>
      <c r="E21" s="284">
        <v>429908160</v>
      </c>
      <c r="F21" s="287">
        <f t="shared" si="0"/>
        <v>1.7207133569437306E-2</v>
      </c>
    </row>
    <row r="22" spans="2:6" x14ac:dyDescent="0.35">
      <c r="B22" s="282" t="s">
        <v>355</v>
      </c>
      <c r="C22" s="8">
        <v>405680200</v>
      </c>
      <c r="D22" s="8">
        <v>47269660</v>
      </c>
      <c r="E22" s="284">
        <v>452949860</v>
      </c>
      <c r="F22" s="287">
        <f t="shared" si="0"/>
        <v>1.8129380799094222E-2</v>
      </c>
    </row>
    <row r="23" spans="2:6" x14ac:dyDescent="0.35">
      <c r="B23" s="282" t="s">
        <v>12</v>
      </c>
      <c r="C23" s="8">
        <v>239774200</v>
      </c>
      <c r="D23" s="8">
        <v>29441460</v>
      </c>
      <c r="E23" s="284">
        <v>269215660</v>
      </c>
      <c r="F23" s="287">
        <f t="shared" si="0"/>
        <v>1.0775394029748631E-2</v>
      </c>
    </row>
    <row r="24" spans="2:6" x14ac:dyDescent="0.35">
      <c r="B24" s="282" t="s">
        <v>430</v>
      </c>
      <c r="C24" s="8">
        <v>166833820</v>
      </c>
      <c r="D24" s="8">
        <v>4327630</v>
      </c>
      <c r="E24" s="284">
        <v>171161450</v>
      </c>
      <c r="F24" s="287">
        <f t="shared" si="0"/>
        <v>6.8507607115170007E-3</v>
      </c>
    </row>
    <row r="25" spans="2:6" x14ac:dyDescent="0.35">
      <c r="B25" s="282" t="s">
        <v>358</v>
      </c>
      <c r="C25" s="8">
        <v>295909210</v>
      </c>
      <c r="D25" s="8">
        <v>34778310</v>
      </c>
      <c r="E25" s="284">
        <v>330687520</v>
      </c>
      <c r="F25" s="287">
        <f t="shared" si="0"/>
        <v>1.3235813729113609E-2</v>
      </c>
    </row>
    <row r="26" spans="2:6" x14ac:dyDescent="0.35">
      <c r="B26" s="282" t="s">
        <v>13</v>
      </c>
      <c r="C26" s="8">
        <v>706274214</v>
      </c>
      <c r="D26" s="8">
        <v>58908660</v>
      </c>
      <c r="E26" s="284">
        <v>765182874</v>
      </c>
      <c r="F26" s="287">
        <f t="shared" si="0"/>
        <v>3.0626550372907357E-2</v>
      </c>
    </row>
    <row r="27" spans="2:6" x14ac:dyDescent="0.35">
      <c r="B27" s="282" t="s">
        <v>431</v>
      </c>
      <c r="C27" s="8">
        <v>235574640</v>
      </c>
      <c r="D27" s="8">
        <v>11626610</v>
      </c>
      <c r="E27" s="284">
        <v>247201250</v>
      </c>
      <c r="F27" s="287">
        <f t="shared" si="0"/>
        <v>9.8942642244377581E-3</v>
      </c>
    </row>
    <row r="28" spans="2:6" x14ac:dyDescent="0.35">
      <c r="B28" s="282" t="s">
        <v>361</v>
      </c>
      <c r="C28" s="8">
        <v>141295170</v>
      </c>
      <c r="D28" s="8">
        <v>665130</v>
      </c>
      <c r="E28" s="284">
        <v>141960300</v>
      </c>
      <c r="F28" s="287">
        <f t="shared" si="0"/>
        <v>5.681980643627212E-3</v>
      </c>
    </row>
    <row r="29" spans="2:6" x14ac:dyDescent="0.35">
      <c r="B29" s="282" t="s">
        <v>362</v>
      </c>
      <c r="C29" s="8">
        <v>558494640</v>
      </c>
      <c r="D29" s="8">
        <v>81102420</v>
      </c>
      <c r="E29" s="284">
        <v>639597060</v>
      </c>
      <c r="F29" s="287">
        <f t="shared" si="0"/>
        <v>2.5599960796369638E-2</v>
      </c>
    </row>
    <row r="30" spans="2:6" x14ac:dyDescent="0.35">
      <c r="B30" s="289" t="s">
        <v>363</v>
      </c>
      <c r="C30" s="167">
        <v>462111320</v>
      </c>
      <c r="D30" s="167">
        <v>19861690</v>
      </c>
      <c r="E30" s="325">
        <v>481973010</v>
      </c>
      <c r="F30" s="287">
        <f t="shared" si="0"/>
        <v>1.9291036392362827E-2</v>
      </c>
    </row>
    <row r="31" spans="2:6" x14ac:dyDescent="0.35">
      <c r="B31" s="77" t="s">
        <v>14</v>
      </c>
      <c r="C31" s="352">
        <v>21571519347</v>
      </c>
      <c r="D31" s="352">
        <v>3398441070</v>
      </c>
      <c r="E31" s="352">
        <v>24984298417</v>
      </c>
      <c r="F31" s="291">
        <f t="shared" si="0"/>
        <v>1</v>
      </c>
    </row>
  </sheetData>
  <hyperlinks>
    <hyperlink ref="I1" location="'Pension retr pro&amp;sexe EPST'!A1" display="Variable suivante" xr:uid="{17BB27FB-3C5D-4727-A86C-78D333B43E2A}"/>
    <hyperlink ref="I2" location="'Pension retr prov&amp;grad EPST'!A1" display="Variable précédente" xr:uid="{F1D6A400-63C0-4231-B85C-A8D4D8D5E7E8}"/>
  </hyperlinks>
  <pageMargins left="0.7" right="0.7" top="0.75" bottom="0.75" header="0.3" footer="0.3"/>
  <drawing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4942A9-2221-4324-BF65-7FBBA1DD12BB}">
  <dimension ref="A1:I31"/>
  <sheetViews>
    <sheetView workbookViewId="0">
      <selection activeCell="I1" sqref="I1"/>
    </sheetView>
  </sheetViews>
  <sheetFormatPr baseColWidth="10" defaultColWidth="10.6640625" defaultRowHeight="15.5" x14ac:dyDescent="0.35"/>
  <cols>
    <col min="1" max="1" width="10.6640625" style="201"/>
    <col min="2" max="2" width="18.58203125" style="201" customWidth="1"/>
    <col min="3" max="3" width="11.9140625" style="201" customWidth="1"/>
    <col min="4" max="4" width="12.58203125" style="201" customWidth="1"/>
    <col min="5" max="5" width="15.08203125" style="201" customWidth="1"/>
    <col min="6" max="7" width="10.6640625" style="201"/>
    <col min="8" max="8" width="12.75" style="201" customWidth="1"/>
    <col min="9" max="16384" width="10.6640625" style="201"/>
  </cols>
  <sheetData>
    <row r="1" spans="1:9" x14ac:dyDescent="0.35">
      <c r="A1" s="201" t="s">
        <v>3</v>
      </c>
      <c r="I1" s="203" t="s">
        <v>717</v>
      </c>
    </row>
    <row r="2" spans="1:9" ht="18" x14ac:dyDescent="0.4">
      <c r="A2" s="202"/>
      <c r="B2" s="204" t="s">
        <v>1157</v>
      </c>
      <c r="C2" s="202"/>
      <c r="D2" s="202"/>
      <c r="E2" s="202"/>
      <c r="I2" s="205" t="s">
        <v>254</v>
      </c>
    </row>
    <row r="4" spans="1:9" x14ac:dyDescent="0.35">
      <c r="B4" s="47" t="s">
        <v>16</v>
      </c>
      <c r="C4" s="52" t="s">
        <v>82</v>
      </c>
      <c r="D4" s="52" t="s">
        <v>83</v>
      </c>
      <c r="E4" s="52" t="s">
        <v>14</v>
      </c>
      <c r="F4" s="52" t="s">
        <v>7</v>
      </c>
    </row>
    <row r="5" spans="1:9" x14ac:dyDescent="0.35">
      <c r="B5" s="193" t="s">
        <v>424</v>
      </c>
      <c r="C5" s="8">
        <v>15634710</v>
      </c>
      <c r="D5" s="8" t="s">
        <v>5</v>
      </c>
      <c r="E5" s="284">
        <v>15634710</v>
      </c>
      <c r="F5" s="287">
        <f>E5/$E$31</f>
        <v>2.8293918061457831E-3</v>
      </c>
    </row>
    <row r="6" spans="1:9" x14ac:dyDescent="0.35">
      <c r="B6" s="282" t="s">
        <v>8</v>
      </c>
      <c r="C6" s="8">
        <v>132463780</v>
      </c>
      <c r="D6" s="8">
        <v>11787530</v>
      </c>
      <c r="E6" s="284">
        <v>144251310</v>
      </c>
      <c r="F6" s="287">
        <f t="shared" ref="F6:F31" si="0">E6/$E$31</f>
        <v>2.6104959704388201E-2</v>
      </c>
    </row>
    <row r="7" spans="1:9" x14ac:dyDescent="0.35">
      <c r="B7" s="282" t="s">
        <v>425</v>
      </c>
      <c r="C7" s="8">
        <v>26785920</v>
      </c>
      <c r="D7" s="8">
        <v>13682580</v>
      </c>
      <c r="E7" s="284">
        <v>40468500</v>
      </c>
      <c r="F7" s="287">
        <f t="shared" si="0"/>
        <v>7.323528374175832E-3</v>
      </c>
    </row>
    <row r="8" spans="1:9" x14ac:dyDescent="0.35">
      <c r="B8" s="282" t="s">
        <v>426</v>
      </c>
      <c r="C8" s="8">
        <v>50745600</v>
      </c>
      <c r="D8" s="8">
        <v>11942730</v>
      </c>
      <c r="E8" s="284">
        <v>62688330</v>
      </c>
      <c r="F8" s="287">
        <f t="shared" si="0"/>
        <v>1.1344620222758393E-2</v>
      </c>
    </row>
    <row r="9" spans="1:9" x14ac:dyDescent="0.35">
      <c r="B9" s="282" t="s">
        <v>427</v>
      </c>
      <c r="C9" s="8">
        <v>42776830</v>
      </c>
      <c r="D9" s="8">
        <v>15457190</v>
      </c>
      <c r="E9" s="284">
        <v>58234020</v>
      </c>
      <c r="F9" s="287">
        <f t="shared" si="0"/>
        <v>1.0538529913693933E-2</v>
      </c>
    </row>
    <row r="10" spans="1:9" x14ac:dyDescent="0.35">
      <c r="B10" s="282" t="s">
        <v>345</v>
      </c>
      <c r="C10" s="8">
        <v>70700520</v>
      </c>
      <c r="D10" s="8">
        <v>38894520</v>
      </c>
      <c r="E10" s="284">
        <v>109595040</v>
      </c>
      <c r="F10" s="287">
        <f t="shared" si="0"/>
        <v>1.9833262540221042E-2</v>
      </c>
    </row>
    <row r="11" spans="1:9" x14ac:dyDescent="0.35">
      <c r="B11" s="282" t="s">
        <v>428</v>
      </c>
      <c r="C11" s="8">
        <v>81963400</v>
      </c>
      <c r="D11" s="8">
        <v>15808740</v>
      </c>
      <c r="E11" s="284">
        <v>97772140</v>
      </c>
      <c r="F11" s="287">
        <f t="shared" si="0"/>
        <v>1.7693688708350738E-2</v>
      </c>
    </row>
    <row r="12" spans="1:9" x14ac:dyDescent="0.35">
      <c r="B12" s="282" t="s">
        <v>429</v>
      </c>
      <c r="C12" s="8">
        <v>463511140</v>
      </c>
      <c r="D12" s="8">
        <v>142421840</v>
      </c>
      <c r="E12" s="284">
        <v>605932980</v>
      </c>
      <c r="F12" s="287">
        <f t="shared" si="0"/>
        <v>0.1096548518447414</v>
      </c>
    </row>
    <row r="13" spans="1:9" x14ac:dyDescent="0.35">
      <c r="B13" s="282" t="s">
        <v>9</v>
      </c>
      <c r="C13" s="8">
        <v>39820500</v>
      </c>
      <c r="D13" s="8">
        <v>21370080</v>
      </c>
      <c r="E13" s="284">
        <v>61190580</v>
      </c>
      <c r="F13" s="287">
        <f t="shared" si="0"/>
        <v>1.107357448045458E-2</v>
      </c>
    </row>
    <row r="14" spans="1:9" x14ac:dyDescent="0.35">
      <c r="B14" s="282" t="s">
        <v>10</v>
      </c>
      <c r="C14" s="8">
        <v>1233051710</v>
      </c>
      <c r="D14" s="8">
        <v>640037010</v>
      </c>
      <c r="E14" s="284">
        <v>1873088720</v>
      </c>
      <c r="F14" s="287">
        <f t="shared" si="0"/>
        <v>0.33897027041448757</v>
      </c>
    </row>
    <row r="15" spans="1:9" x14ac:dyDescent="0.35">
      <c r="B15" s="282" t="s">
        <v>349</v>
      </c>
      <c r="C15" s="8">
        <v>313243120</v>
      </c>
      <c r="D15" s="8">
        <v>136169870</v>
      </c>
      <c r="E15" s="284">
        <v>449412990</v>
      </c>
      <c r="F15" s="287">
        <f t="shared" si="0"/>
        <v>8.1329646119529989E-2</v>
      </c>
    </row>
    <row r="16" spans="1:9" x14ac:dyDescent="0.35">
      <c r="B16" s="282" t="s">
        <v>350</v>
      </c>
      <c r="C16" s="8">
        <v>33596650</v>
      </c>
      <c r="D16" s="8">
        <v>17491640</v>
      </c>
      <c r="E16" s="284">
        <v>51088290</v>
      </c>
      <c r="F16" s="287">
        <f t="shared" si="0"/>
        <v>9.2453770563061012E-3</v>
      </c>
    </row>
    <row r="17" spans="2:6" x14ac:dyDescent="0.35">
      <c r="B17" s="282" t="s">
        <v>351</v>
      </c>
      <c r="C17" s="8">
        <v>94627220</v>
      </c>
      <c r="D17" s="8">
        <v>25607690</v>
      </c>
      <c r="E17" s="284">
        <v>120234910</v>
      </c>
      <c r="F17" s="287">
        <f t="shared" si="0"/>
        <v>2.1758745072129621E-2</v>
      </c>
    </row>
    <row r="18" spans="2:6" x14ac:dyDescent="0.35">
      <c r="B18" s="282" t="s">
        <v>352</v>
      </c>
      <c r="C18" s="8">
        <v>38253810</v>
      </c>
      <c r="D18" s="8">
        <v>20565450</v>
      </c>
      <c r="E18" s="284">
        <v>58819260</v>
      </c>
      <c r="F18" s="287">
        <f t="shared" si="0"/>
        <v>1.0644439985619076E-2</v>
      </c>
    </row>
    <row r="19" spans="2:6" x14ac:dyDescent="0.35">
      <c r="B19" s="282" t="s">
        <v>353</v>
      </c>
      <c r="C19" s="8">
        <v>6484500</v>
      </c>
      <c r="D19" s="8">
        <v>12110940</v>
      </c>
      <c r="E19" s="284">
        <v>18595440</v>
      </c>
      <c r="F19" s="287">
        <f t="shared" si="0"/>
        <v>3.3651910120287196E-3</v>
      </c>
    </row>
    <row r="20" spans="2:6" x14ac:dyDescent="0.35">
      <c r="B20" s="282" t="s">
        <v>546</v>
      </c>
      <c r="C20" s="8">
        <v>0</v>
      </c>
      <c r="D20" s="8">
        <v>1481680</v>
      </c>
      <c r="E20" s="284">
        <v>1481680</v>
      </c>
      <c r="F20" s="287">
        <f t="shared" si="0"/>
        <v>2.6813757666947991E-4</v>
      </c>
    </row>
    <row r="21" spans="2:6" x14ac:dyDescent="0.35">
      <c r="B21" s="282" t="s">
        <v>11</v>
      </c>
      <c r="C21" s="8">
        <v>4094130</v>
      </c>
      <c r="D21" s="8">
        <v>6468180</v>
      </c>
      <c r="E21" s="284">
        <v>10562310</v>
      </c>
      <c r="F21" s="287">
        <f t="shared" si="0"/>
        <v>1.9114466061712476E-3</v>
      </c>
    </row>
    <row r="22" spans="2:6" x14ac:dyDescent="0.35">
      <c r="B22" s="282" t="s">
        <v>355</v>
      </c>
      <c r="C22" s="8">
        <v>65426640</v>
      </c>
      <c r="D22" s="8">
        <v>46870630</v>
      </c>
      <c r="E22" s="284">
        <v>112297270</v>
      </c>
      <c r="F22" s="287">
        <f t="shared" si="0"/>
        <v>2.0322281359266701E-2</v>
      </c>
    </row>
    <row r="23" spans="2:6" x14ac:dyDescent="0.35">
      <c r="B23" s="282" t="s">
        <v>12</v>
      </c>
      <c r="C23" s="8">
        <v>117841740</v>
      </c>
      <c r="D23" s="8">
        <v>33114620</v>
      </c>
      <c r="E23" s="284">
        <v>150956360</v>
      </c>
      <c r="F23" s="287">
        <f t="shared" si="0"/>
        <v>2.7318363312756878E-2</v>
      </c>
    </row>
    <row r="24" spans="2:6" x14ac:dyDescent="0.35">
      <c r="B24" s="282" t="s">
        <v>430</v>
      </c>
      <c r="C24" s="8">
        <v>340729970</v>
      </c>
      <c r="D24" s="8">
        <v>102272450</v>
      </c>
      <c r="E24" s="284">
        <v>443002420</v>
      </c>
      <c r="F24" s="287">
        <f t="shared" si="0"/>
        <v>8.0169534148746779E-2</v>
      </c>
    </row>
    <row r="25" spans="2:6" x14ac:dyDescent="0.35">
      <c r="B25" s="282" t="s">
        <v>358</v>
      </c>
      <c r="C25" s="8">
        <v>34722680</v>
      </c>
      <c r="D25" s="8">
        <v>9698330</v>
      </c>
      <c r="E25" s="284">
        <v>44421010</v>
      </c>
      <c r="F25" s="287">
        <f t="shared" si="0"/>
        <v>8.0388086325054887E-3</v>
      </c>
    </row>
    <row r="26" spans="2:6" x14ac:dyDescent="0.35">
      <c r="B26" s="282" t="s">
        <v>13</v>
      </c>
      <c r="C26" s="8">
        <v>219670830</v>
      </c>
      <c r="D26" s="8">
        <v>23406060</v>
      </c>
      <c r="E26" s="284">
        <v>243076890</v>
      </c>
      <c r="F26" s="287">
        <f t="shared" si="0"/>
        <v>4.3989287989953114E-2</v>
      </c>
    </row>
    <row r="27" spans="2:6" x14ac:dyDescent="0.35">
      <c r="B27" s="282" t="s">
        <v>431</v>
      </c>
      <c r="C27" s="8">
        <v>20103250</v>
      </c>
      <c r="D27" s="8">
        <v>2058320</v>
      </c>
      <c r="E27" s="284">
        <v>22161570</v>
      </c>
      <c r="F27" s="287">
        <f t="shared" si="0"/>
        <v>4.0105486171042636E-3</v>
      </c>
    </row>
    <row r="28" spans="2:6" x14ac:dyDescent="0.35">
      <c r="B28" s="282" t="s">
        <v>361</v>
      </c>
      <c r="C28" s="8">
        <v>9791610</v>
      </c>
      <c r="D28" s="8">
        <v>18107850</v>
      </c>
      <c r="E28" s="284">
        <v>27899460</v>
      </c>
      <c r="F28" s="287">
        <f t="shared" si="0"/>
        <v>5.0489266203141616E-3</v>
      </c>
    </row>
    <row r="29" spans="2:6" x14ac:dyDescent="0.35">
      <c r="B29" s="282" t="s">
        <v>362</v>
      </c>
      <c r="C29" s="8">
        <v>609516840</v>
      </c>
      <c r="D29" s="8">
        <v>75130160</v>
      </c>
      <c r="E29" s="284">
        <v>684647000</v>
      </c>
      <c r="F29" s="287">
        <f t="shared" si="0"/>
        <v>0.12389961898252619</v>
      </c>
    </row>
    <row r="30" spans="2:6" x14ac:dyDescent="0.35">
      <c r="B30" s="289" t="s">
        <v>363</v>
      </c>
      <c r="C30" s="167">
        <v>14777910</v>
      </c>
      <c r="D30" s="167">
        <v>3528960</v>
      </c>
      <c r="E30" s="325">
        <v>18306870</v>
      </c>
      <c r="F30" s="287">
        <f t="shared" si="0"/>
        <v>3.3129688989547009E-3</v>
      </c>
    </row>
    <row r="31" spans="2:6" x14ac:dyDescent="0.35">
      <c r="B31" s="77" t="s">
        <v>14</v>
      </c>
      <c r="C31" s="352">
        <v>4080335010</v>
      </c>
      <c r="D31" s="352">
        <v>1445485050</v>
      </c>
      <c r="E31" s="352">
        <v>5525820060</v>
      </c>
      <c r="F31" s="291">
        <f t="shared" si="0"/>
        <v>1</v>
      </c>
    </row>
  </sheetData>
  <hyperlinks>
    <hyperlink ref="I2" location="'Pension retr prov&amp;sexe AC'!A1" display="Variable précédente" xr:uid="{FA1DA1E9-3AFD-4F35-8B90-4506C10F7D5F}"/>
    <hyperlink ref="I1" location="'Pens retr prov&amp;Age AC'!A1" display="Varibale suivante" xr:uid="{B51A82DF-1E71-4024-BB0C-207D2AE230F1}"/>
  </hyperlinks>
  <pageMargins left="0.7" right="0.7" top="0.75" bottom="0.75" header="0.3" footer="0.3"/>
  <drawing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237377-6D63-4566-9494-2158E3D591E9}">
  <dimension ref="A1:K31"/>
  <sheetViews>
    <sheetView workbookViewId="0">
      <selection activeCell="K1" sqref="K1"/>
    </sheetView>
  </sheetViews>
  <sheetFormatPr baseColWidth="10" defaultColWidth="10.6640625" defaultRowHeight="15.5" x14ac:dyDescent="0.35"/>
  <cols>
    <col min="1" max="3" width="10.6640625" style="201"/>
    <col min="4" max="4" width="12.6640625" style="201" customWidth="1"/>
    <col min="5" max="5" width="11.75" style="201" customWidth="1"/>
    <col min="6" max="6" width="12.1640625" style="201" customWidth="1"/>
    <col min="7" max="7" width="12" style="201" customWidth="1"/>
    <col min="8" max="8" width="13.58203125" style="201" customWidth="1"/>
    <col min="9" max="16384" width="10.6640625" style="201"/>
  </cols>
  <sheetData>
    <row r="1" spans="1:11" x14ac:dyDescent="0.35">
      <c r="A1" s="202"/>
      <c r="B1" s="202"/>
      <c r="C1" s="202"/>
      <c r="D1" s="202"/>
      <c r="K1" s="203" t="s">
        <v>253</v>
      </c>
    </row>
    <row r="2" spans="1:11" ht="18" x14ac:dyDescent="0.4">
      <c r="A2" s="202"/>
      <c r="B2" s="204" t="s">
        <v>1158</v>
      </c>
      <c r="C2" s="202"/>
      <c r="D2" s="202"/>
      <c r="K2" s="205" t="s">
        <v>254</v>
      </c>
    </row>
    <row r="4" spans="1:11" x14ac:dyDescent="0.35">
      <c r="B4" s="47" t="s">
        <v>16</v>
      </c>
      <c r="C4" s="47" t="s">
        <v>412</v>
      </c>
      <c r="D4" s="52" t="s">
        <v>413</v>
      </c>
      <c r="E4" s="52" t="s">
        <v>414</v>
      </c>
      <c r="F4" s="52" t="s">
        <v>415</v>
      </c>
      <c r="G4" s="52" t="s">
        <v>416</v>
      </c>
      <c r="H4" s="52" t="s">
        <v>14</v>
      </c>
    </row>
    <row r="5" spans="1:11" x14ac:dyDescent="0.35">
      <c r="B5" s="193" t="s">
        <v>424</v>
      </c>
      <c r="C5" s="8">
        <v>1700050</v>
      </c>
      <c r="D5" s="8">
        <v>8822370</v>
      </c>
      <c r="E5" s="8">
        <v>19613120</v>
      </c>
      <c r="F5" s="8">
        <v>45342280</v>
      </c>
      <c r="G5" s="8">
        <v>93381590</v>
      </c>
      <c r="H5" s="94">
        <v>168859410</v>
      </c>
    </row>
    <row r="6" spans="1:11" x14ac:dyDescent="0.35">
      <c r="B6" s="282" t="s">
        <v>8</v>
      </c>
      <c r="C6" s="8">
        <v>15121640</v>
      </c>
      <c r="D6" s="8">
        <v>52620420</v>
      </c>
      <c r="E6" s="8">
        <v>119991730</v>
      </c>
      <c r="F6" s="8">
        <v>229542780</v>
      </c>
      <c r="G6" s="8">
        <v>510570030</v>
      </c>
      <c r="H6" s="94">
        <v>927846600</v>
      </c>
    </row>
    <row r="7" spans="1:11" x14ac:dyDescent="0.35">
      <c r="B7" s="282" t="s">
        <v>425</v>
      </c>
      <c r="C7" s="8">
        <v>4106490</v>
      </c>
      <c r="D7" s="8">
        <v>17339120</v>
      </c>
      <c r="E7" s="8">
        <v>56708700</v>
      </c>
      <c r="F7" s="8">
        <v>145261000</v>
      </c>
      <c r="G7" s="8">
        <v>230217640</v>
      </c>
      <c r="H7" s="94">
        <v>453632950</v>
      </c>
    </row>
    <row r="8" spans="1:11" x14ac:dyDescent="0.35">
      <c r="B8" s="282" t="s">
        <v>426</v>
      </c>
      <c r="C8" s="8">
        <v>11620960</v>
      </c>
      <c r="D8" s="8">
        <v>5383660</v>
      </c>
      <c r="E8" s="8">
        <v>14978270</v>
      </c>
      <c r="F8" s="8">
        <v>66851330</v>
      </c>
      <c r="G8" s="8">
        <v>80384870</v>
      </c>
      <c r="H8" s="94">
        <v>179219090</v>
      </c>
    </row>
    <row r="9" spans="1:11" x14ac:dyDescent="0.35">
      <c r="B9" s="282" t="s">
        <v>427</v>
      </c>
      <c r="C9" s="8">
        <v>1484500</v>
      </c>
      <c r="D9" s="8">
        <v>10069890</v>
      </c>
      <c r="E9" s="8">
        <v>20509350</v>
      </c>
      <c r="F9" s="8">
        <v>46225220</v>
      </c>
      <c r="G9" s="8">
        <v>175412180</v>
      </c>
      <c r="H9" s="94">
        <v>253701140</v>
      </c>
    </row>
    <row r="10" spans="1:11" x14ac:dyDescent="0.35">
      <c r="B10" s="282" t="s">
        <v>345</v>
      </c>
      <c r="C10" s="8">
        <v>413390</v>
      </c>
      <c r="D10" s="8">
        <v>776470</v>
      </c>
      <c r="E10" s="8">
        <v>9225730</v>
      </c>
      <c r="F10" s="8">
        <v>38937770</v>
      </c>
      <c r="G10" s="8">
        <v>137581650</v>
      </c>
      <c r="H10" s="94">
        <v>186935010</v>
      </c>
    </row>
    <row r="11" spans="1:11" x14ac:dyDescent="0.35">
      <c r="B11" s="282" t="s">
        <v>428</v>
      </c>
      <c r="C11" s="8">
        <v>939810</v>
      </c>
      <c r="D11" s="8">
        <v>15398720</v>
      </c>
      <c r="E11" s="8">
        <v>96213970</v>
      </c>
      <c r="F11" s="8">
        <v>63738520</v>
      </c>
      <c r="G11" s="8">
        <v>91079920</v>
      </c>
      <c r="H11" s="94">
        <v>267370940</v>
      </c>
    </row>
    <row r="12" spans="1:11" x14ac:dyDescent="0.35">
      <c r="B12" s="282" t="s">
        <v>544</v>
      </c>
      <c r="C12" s="8">
        <v>11481590</v>
      </c>
      <c r="D12" s="8">
        <v>22638340</v>
      </c>
      <c r="E12" s="8">
        <v>164401750</v>
      </c>
      <c r="F12" s="8">
        <v>255229630</v>
      </c>
      <c r="G12" s="8">
        <v>662624780</v>
      </c>
      <c r="H12" s="94">
        <v>1116376090</v>
      </c>
    </row>
    <row r="13" spans="1:11" x14ac:dyDescent="0.35">
      <c r="B13" s="282" t="s">
        <v>545</v>
      </c>
      <c r="C13" s="8">
        <v>9684950</v>
      </c>
      <c r="D13" s="8">
        <v>34335930</v>
      </c>
      <c r="E13" s="8">
        <v>172714680</v>
      </c>
      <c r="F13" s="8">
        <v>317997100</v>
      </c>
      <c r="G13" s="8">
        <v>749706800</v>
      </c>
      <c r="H13" s="94">
        <v>1284439460</v>
      </c>
    </row>
    <row r="14" spans="1:11" x14ac:dyDescent="0.35">
      <c r="B14" s="282" t="s">
        <v>10</v>
      </c>
      <c r="C14" s="8">
        <v>69905930</v>
      </c>
      <c r="D14" s="8">
        <v>741704853</v>
      </c>
      <c r="E14" s="8">
        <v>2759846090</v>
      </c>
      <c r="F14" s="8">
        <v>3573750870</v>
      </c>
      <c r="G14" s="8">
        <v>3623790490</v>
      </c>
      <c r="H14" s="94">
        <v>10768998233</v>
      </c>
    </row>
    <row r="15" spans="1:11" x14ac:dyDescent="0.35">
      <c r="B15" s="282" t="s">
        <v>349</v>
      </c>
      <c r="C15" s="8">
        <v>14095900</v>
      </c>
      <c r="D15" s="8">
        <v>91048280</v>
      </c>
      <c r="E15" s="8">
        <v>296889180</v>
      </c>
      <c r="F15" s="8">
        <v>567342500</v>
      </c>
      <c r="G15" s="8">
        <v>922172380</v>
      </c>
      <c r="H15" s="94">
        <v>1891548240</v>
      </c>
    </row>
    <row r="16" spans="1:11" x14ac:dyDescent="0.35">
      <c r="B16" s="282" t="s">
        <v>350</v>
      </c>
      <c r="C16" s="8">
        <v>6856650</v>
      </c>
      <c r="D16" s="8">
        <v>16671620</v>
      </c>
      <c r="E16" s="8">
        <v>131528630</v>
      </c>
      <c r="F16" s="8">
        <v>93374850</v>
      </c>
      <c r="G16" s="8">
        <v>154354720</v>
      </c>
      <c r="H16" s="94">
        <v>402786470</v>
      </c>
    </row>
    <row r="17" spans="2:8" x14ac:dyDescent="0.35">
      <c r="B17" s="282" t="s">
        <v>351</v>
      </c>
      <c r="C17" s="8">
        <v>16310370</v>
      </c>
      <c r="D17" s="8">
        <v>194922870</v>
      </c>
      <c r="E17" s="8">
        <v>370771670</v>
      </c>
      <c r="F17" s="8">
        <v>515091510</v>
      </c>
      <c r="G17" s="8">
        <v>901708160</v>
      </c>
      <c r="H17" s="94">
        <v>1998804580</v>
      </c>
    </row>
    <row r="18" spans="2:8" x14ac:dyDescent="0.35">
      <c r="B18" s="282" t="s">
        <v>352</v>
      </c>
      <c r="C18" s="8">
        <v>3026250</v>
      </c>
      <c r="D18" s="8">
        <v>41990540</v>
      </c>
      <c r="E18" s="8">
        <v>170022550</v>
      </c>
      <c r="F18" s="8">
        <v>76363980</v>
      </c>
      <c r="G18" s="8">
        <v>201425710</v>
      </c>
      <c r="H18" s="94">
        <v>492829030</v>
      </c>
    </row>
    <row r="19" spans="2:8" x14ac:dyDescent="0.35">
      <c r="B19" s="282" t="s">
        <v>353</v>
      </c>
      <c r="C19" s="8" t="s">
        <v>5</v>
      </c>
      <c r="D19" s="8">
        <v>145770</v>
      </c>
      <c r="E19" s="8">
        <v>14582100</v>
      </c>
      <c r="F19" s="8">
        <v>8443880</v>
      </c>
      <c r="G19" s="8">
        <v>47675290</v>
      </c>
      <c r="H19" s="94">
        <v>70847040</v>
      </c>
    </row>
    <row r="20" spans="2:8" x14ac:dyDescent="0.35">
      <c r="B20" s="282" t="s">
        <v>546</v>
      </c>
      <c r="C20" s="8">
        <v>2850790</v>
      </c>
      <c r="D20" s="8">
        <v>67941890</v>
      </c>
      <c r="E20" s="8">
        <v>56417350</v>
      </c>
      <c r="F20" s="8">
        <v>177477950</v>
      </c>
      <c r="G20" s="8">
        <v>285579010</v>
      </c>
      <c r="H20" s="94">
        <v>590266990</v>
      </c>
    </row>
    <row r="21" spans="2:8" x14ac:dyDescent="0.35">
      <c r="B21" s="282" t="s">
        <v>11</v>
      </c>
      <c r="C21" s="8">
        <v>5557800</v>
      </c>
      <c r="D21" s="8">
        <v>13448770</v>
      </c>
      <c r="E21" s="8">
        <v>80637580</v>
      </c>
      <c r="F21" s="8">
        <v>72742340</v>
      </c>
      <c r="G21" s="8">
        <v>257521670</v>
      </c>
      <c r="H21" s="94">
        <v>429908160</v>
      </c>
    </row>
    <row r="22" spans="2:8" x14ac:dyDescent="0.35">
      <c r="B22" s="282" t="s">
        <v>355</v>
      </c>
      <c r="C22" s="8">
        <v>2690720</v>
      </c>
      <c r="D22" s="8">
        <v>14035300</v>
      </c>
      <c r="E22" s="8">
        <v>121076970</v>
      </c>
      <c r="F22" s="8">
        <v>106300060</v>
      </c>
      <c r="G22" s="8">
        <v>208846810</v>
      </c>
      <c r="H22" s="94">
        <v>452949860</v>
      </c>
    </row>
    <row r="23" spans="2:8" x14ac:dyDescent="0.35">
      <c r="B23" s="282" t="s">
        <v>12</v>
      </c>
      <c r="C23" s="8">
        <v>477060</v>
      </c>
      <c r="D23" s="8">
        <v>8733820</v>
      </c>
      <c r="E23" s="8">
        <v>29573930</v>
      </c>
      <c r="F23" s="8">
        <v>71262940</v>
      </c>
      <c r="G23" s="8">
        <v>159167910</v>
      </c>
      <c r="H23" s="94">
        <v>269215660</v>
      </c>
    </row>
    <row r="24" spans="2:8" x14ac:dyDescent="0.35">
      <c r="B24" s="282" t="s">
        <v>430</v>
      </c>
      <c r="C24" s="8">
        <v>2665520</v>
      </c>
      <c r="D24" s="8">
        <v>1319210</v>
      </c>
      <c r="E24" s="8">
        <v>22127980</v>
      </c>
      <c r="F24" s="8">
        <v>44595040</v>
      </c>
      <c r="G24" s="8">
        <v>100453700</v>
      </c>
      <c r="H24" s="94">
        <v>171161450</v>
      </c>
    </row>
    <row r="25" spans="2:8" x14ac:dyDescent="0.35">
      <c r="B25" s="282" t="s">
        <v>358</v>
      </c>
      <c r="C25" s="8">
        <v>5109360</v>
      </c>
      <c r="D25" s="8">
        <v>12943210</v>
      </c>
      <c r="E25" s="8">
        <v>43337250</v>
      </c>
      <c r="F25" s="8">
        <v>84959510</v>
      </c>
      <c r="G25" s="8">
        <v>184338190</v>
      </c>
      <c r="H25" s="94">
        <v>330687520</v>
      </c>
    </row>
    <row r="26" spans="2:8" x14ac:dyDescent="0.35">
      <c r="B26" s="282" t="s">
        <v>13</v>
      </c>
      <c r="C26" s="8">
        <v>5806500</v>
      </c>
      <c r="D26" s="8">
        <v>58231680</v>
      </c>
      <c r="E26" s="8">
        <v>177009990</v>
      </c>
      <c r="F26" s="8">
        <v>203684264</v>
      </c>
      <c r="G26" s="8">
        <v>320450440</v>
      </c>
      <c r="H26" s="94">
        <v>765182874</v>
      </c>
    </row>
    <row r="27" spans="2:8" x14ac:dyDescent="0.35">
      <c r="B27" s="282" t="s">
        <v>431</v>
      </c>
      <c r="C27" s="8">
        <v>589860</v>
      </c>
      <c r="D27" s="8">
        <v>4704790</v>
      </c>
      <c r="E27" s="8">
        <v>54419580</v>
      </c>
      <c r="F27" s="8">
        <v>48294960</v>
      </c>
      <c r="G27" s="8">
        <v>139192060</v>
      </c>
      <c r="H27" s="94">
        <v>247201250</v>
      </c>
    </row>
    <row r="28" spans="2:8" x14ac:dyDescent="0.35">
      <c r="B28" s="282" t="s">
        <v>361</v>
      </c>
      <c r="C28" s="8" t="s">
        <v>5</v>
      </c>
      <c r="D28" s="8">
        <v>2795350</v>
      </c>
      <c r="E28" s="8">
        <v>21297120</v>
      </c>
      <c r="F28" s="8">
        <v>51016170</v>
      </c>
      <c r="G28" s="8">
        <v>66851660</v>
      </c>
      <c r="H28" s="94">
        <v>141960300</v>
      </c>
    </row>
    <row r="29" spans="2:8" x14ac:dyDescent="0.35">
      <c r="B29" s="282" t="s">
        <v>362</v>
      </c>
      <c r="C29" s="8">
        <v>2001480</v>
      </c>
      <c r="D29" s="8">
        <v>35477150</v>
      </c>
      <c r="E29" s="8">
        <v>92027770</v>
      </c>
      <c r="F29" s="8">
        <v>225618080</v>
      </c>
      <c r="G29" s="8">
        <v>284472580</v>
      </c>
      <c r="H29" s="94">
        <v>639597060</v>
      </c>
    </row>
    <row r="30" spans="2:8" x14ac:dyDescent="0.35">
      <c r="B30" s="338" t="s">
        <v>363</v>
      </c>
      <c r="C30" s="50">
        <v>9420550</v>
      </c>
      <c r="D30" s="50">
        <v>20136980</v>
      </c>
      <c r="E30" s="50">
        <v>52070290</v>
      </c>
      <c r="F30" s="50">
        <v>97787660</v>
      </c>
      <c r="G30" s="50">
        <v>302557530</v>
      </c>
      <c r="H30" s="347">
        <v>481973010</v>
      </c>
    </row>
    <row r="31" spans="2:8" x14ac:dyDescent="0.35">
      <c r="B31" s="47" t="s">
        <v>14</v>
      </c>
      <c r="C31" s="225">
        <v>203918120</v>
      </c>
      <c r="D31" s="225">
        <v>1493637003</v>
      </c>
      <c r="E31" s="225">
        <v>5167993330</v>
      </c>
      <c r="F31" s="225">
        <v>7227232194</v>
      </c>
      <c r="G31" s="225">
        <v>10891517770</v>
      </c>
      <c r="H31" s="125">
        <v>24984298417</v>
      </c>
    </row>
  </sheetData>
  <hyperlinks>
    <hyperlink ref="K1" location="'Pension retr prov&amp;Age EPST'!A1" display="Variable suivante" xr:uid="{0376FD78-0E3D-4F33-83AA-5D1EC3E77359}"/>
    <hyperlink ref="K2" location="'Pension retr pro&amp;sexe EPST'!A1" display="Variable précédente" xr:uid="{DBC560E1-3741-41B8-A7FF-616294918B99}"/>
  </hyperlinks>
  <pageMargins left="0.7" right="0.7" top="0.75" bottom="0.75" header="0.3" footer="0.3"/>
  <drawing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252A13-3C3B-44D7-8A99-3827FBD98B2D}">
  <dimension ref="A1:K31"/>
  <sheetViews>
    <sheetView workbookViewId="0">
      <selection activeCell="K1" sqref="K1"/>
    </sheetView>
  </sheetViews>
  <sheetFormatPr baseColWidth="10" defaultColWidth="10.6640625" defaultRowHeight="15.5" x14ac:dyDescent="0.35"/>
  <cols>
    <col min="1" max="1" width="10.6640625" style="201"/>
    <col min="2" max="2" width="12.5" style="201" customWidth="1"/>
    <col min="3" max="3" width="11.33203125" style="201" customWidth="1"/>
    <col min="4" max="4" width="11.4140625" style="201" customWidth="1"/>
    <col min="5" max="5" width="11.75" style="201" customWidth="1"/>
    <col min="6" max="6" width="11.5" style="201" customWidth="1"/>
    <col min="7" max="7" width="12.08203125" style="201" customWidth="1"/>
    <col min="8" max="8" width="14.33203125" style="201" customWidth="1"/>
    <col min="9" max="16384" width="10.6640625" style="201"/>
  </cols>
  <sheetData>
    <row r="1" spans="1:11" x14ac:dyDescent="0.35">
      <c r="A1" s="202"/>
      <c r="B1" s="202"/>
      <c r="C1" s="202"/>
      <c r="D1" s="202"/>
      <c r="K1" s="203" t="s">
        <v>253</v>
      </c>
    </row>
    <row r="2" spans="1:11" ht="18" x14ac:dyDescent="0.4">
      <c r="A2" s="202"/>
      <c r="B2" s="204" t="s">
        <v>1159</v>
      </c>
      <c r="C2" s="202"/>
      <c r="D2" s="202"/>
      <c r="K2" s="205" t="s">
        <v>254</v>
      </c>
    </row>
    <row r="4" spans="1:11" x14ac:dyDescent="0.35">
      <c r="B4" s="47" t="s">
        <v>16</v>
      </c>
      <c r="C4" s="47" t="s">
        <v>412</v>
      </c>
      <c r="D4" s="52" t="s">
        <v>413</v>
      </c>
      <c r="E4" s="52" t="s">
        <v>414</v>
      </c>
      <c r="F4" s="52" t="s">
        <v>415</v>
      </c>
      <c r="G4" s="52" t="s">
        <v>416</v>
      </c>
      <c r="H4" s="52" t="s">
        <v>14</v>
      </c>
    </row>
    <row r="5" spans="1:11" x14ac:dyDescent="0.35">
      <c r="B5" s="193" t="s">
        <v>424</v>
      </c>
      <c r="C5" s="8" t="s">
        <v>5</v>
      </c>
      <c r="D5" s="8">
        <v>3922140</v>
      </c>
      <c r="E5" s="8">
        <v>8392260</v>
      </c>
      <c r="F5" s="8">
        <v>2193380</v>
      </c>
      <c r="G5" s="8">
        <v>1126930</v>
      </c>
      <c r="H5" s="94">
        <v>15634710</v>
      </c>
    </row>
    <row r="6" spans="1:11" x14ac:dyDescent="0.35">
      <c r="B6" s="282" t="s">
        <v>8</v>
      </c>
      <c r="C6" s="8">
        <v>6027660</v>
      </c>
      <c r="D6" s="8">
        <v>53798870</v>
      </c>
      <c r="E6" s="8">
        <v>44093830</v>
      </c>
      <c r="F6" s="8">
        <v>21622250</v>
      </c>
      <c r="G6" s="8">
        <v>18708700</v>
      </c>
      <c r="H6" s="94">
        <v>144251310</v>
      </c>
    </row>
    <row r="7" spans="1:11" x14ac:dyDescent="0.35">
      <c r="B7" s="282" t="s">
        <v>425</v>
      </c>
      <c r="C7" s="8">
        <v>208760</v>
      </c>
      <c r="D7" s="8">
        <v>11382950</v>
      </c>
      <c r="E7" s="8">
        <v>12371500</v>
      </c>
      <c r="F7" s="8">
        <v>13046870</v>
      </c>
      <c r="G7" s="8">
        <v>3458420</v>
      </c>
      <c r="H7" s="94">
        <v>40468500</v>
      </c>
    </row>
    <row r="8" spans="1:11" x14ac:dyDescent="0.35">
      <c r="B8" s="282" t="s">
        <v>426</v>
      </c>
      <c r="C8" s="8" t="s">
        <v>5</v>
      </c>
      <c r="D8" s="8">
        <v>20326320</v>
      </c>
      <c r="E8" s="8">
        <v>18223570</v>
      </c>
      <c r="F8" s="8">
        <v>14382680</v>
      </c>
      <c r="G8" s="8">
        <v>9755760</v>
      </c>
      <c r="H8" s="94">
        <v>62688330</v>
      </c>
    </row>
    <row r="9" spans="1:11" x14ac:dyDescent="0.35">
      <c r="B9" s="282" t="s">
        <v>427</v>
      </c>
      <c r="C9" s="8">
        <v>1455920</v>
      </c>
      <c r="D9" s="8">
        <v>17030860</v>
      </c>
      <c r="E9" s="8">
        <v>14103630</v>
      </c>
      <c r="F9" s="8">
        <v>15580470</v>
      </c>
      <c r="G9" s="8">
        <v>10063140</v>
      </c>
      <c r="H9" s="94">
        <v>58234020</v>
      </c>
    </row>
    <row r="10" spans="1:11" x14ac:dyDescent="0.35">
      <c r="B10" s="282" t="s">
        <v>345</v>
      </c>
      <c r="C10" s="8">
        <v>262660</v>
      </c>
      <c r="D10" s="8">
        <v>40079100</v>
      </c>
      <c r="E10" s="8">
        <v>38534160</v>
      </c>
      <c r="F10" s="8">
        <v>20468830</v>
      </c>
      <c r="G10" s="8">
        <v>10250290</v>
      </c>
      <c r="H10" s="94">
        <v>109595040</v>
      </c>
    </row>
    <row r="11" spans="1:11" x14ac:dyDescent="0.35">
      <c r="B11" s="282" t="s">
        <v>428</v>
      </c>
      <c r="C11" s="8">
        <v>831950</v>
      </c>
      <c r="D11" s="8">
        <v>30528700</v>
      </c>
      <c r="E11" s="8">
        <v>33361220</v>
      </c>
      <c r="F11" s="8">
        <v>20379030</v>
      </c>
      <c r="G11" s="8">
        <v>12671240</v>
      </c>
      <c r="H11" s="94">
        <v>97772140</v>
      </c>
    </row>
    <row r="12" spans="1:11" x14ac:dyDescent="0.35">
      <c r="B12" s="282" t="s">
        <v>544</v>
      </c>
      <c r="C12" s="8">
        <v>8471060</v>
      </c>
      <c r="D12" s="8">
        <v>128744180</v>
      </c>
      <c r="E12" s="8">
        <v>237525540</v>
      </c>
      <c r="F12" s="8">
        <v>159852110</v>
      </c>
      <c r="G12" s="8">
        <v>71340090</v>
      </c>
      <c r="H12" s="94">
        <v>605932980</v>
      </c>
    </row>
    <row r="13" spans="1:11" x14ac:dyDescent="0.35">
      <c r="B13" s="282" t="s">
        <v>545</v>
      </c>
      <c r="C13" s="8">
        <v>1169160</v>
      </c>
      <c r="D13" s="8">
        <v>17284510</v>
      </c>
      <c r="E13" s="8">
        <v>29461360</v>
      </c>
      <c r="F13" s="8">
        <v>7681050</v>
      </c>
      <c r="G13" s="8">
        <v>5594500</v>
      </c>
      <c r="H13" s="94">
        <v>61190580</v>
      </c>
    </row>
    <row r="14" spans="1:11" x14ac:dyDescent="0.35">
      <c r="B14" s="282" t="s">
        <v>10</v>
      </c>
      <c r="C14" s="8">
        <v>52451580</v>
      </c>
      <c r="D14" s="8">
        <v>333020380</v>
      </c>
      <c r="E14" s="8">
        <v>446005780</v>
      </c>
      <c r="F14" s="8">
        <v>503596380</v>
      </c>
      <c r="G14" s="8">
        <v>538014600</v>
      </c>
      <c r="H14" s="94">
        <v>1873088720</v>
      </c>
    </row>
    <row r="15" spans="1:11" x14ac:dyDescent="0.35">
      <c r="B15" s="282" t="s">
        <v>349</v>
      </c>
      <c r="C15" s="8">
        <v>5477020</v>
      </c>
      <c r="D15" s="8">
        <v>68152880</v>
      </c>
      <c r="E15" s="8">
        <v>143696906</v>
      </c>
      <c r="F15" s="8">
        <v>127669130</v>
      </c>
      <c r="G15" s="8">
        <v>104417054</v>
      </c>
      <c r="H15" s="94">
        <v>449412990</v>
      </c>
    </row>
    <row r="16" spans="1:11" x14ac:dyDescent="0.35">
      <c r="B16" s="282" t="s">
        <v>350</v>
      </c>
      <c r="C16" s="8">
        <v>3387740</v>
      </c>
      <c r="D16" s="8">
        <v>16114310</v>
      </c>
      <c r="E16" s="8">
        <v>14094300</v>
      </c>
      <c r="F16" s="8">
        <v>5335890</v>
      </c>
      <c r="G16" s="8">
        <v>12156050</v>
      </c>
      <c r="H16" s="94">
        <v>51088290</v>
      </c>
    </row>
    <row r="17" spans="2:8" x14ac:dyDescent="0.35">
      <c r="B17" s="282" t="s">
        <v>351</v>
      </c>
      <c r="C17" s="8">
        <v>4849470</v>
      </c>
      <c r="D17" s="8">
        <v>41328930</v>
      </c>
      <c r="E17" s="8">
        <v>37085040</v>
      </c>
      <c r="F17" s="8">
        <v>18672000</v>
      </c>
      <c r="G17" s="8">
        <v>18299470</v>
      </c>
      <c r="H17" s="94">
        <v>120234910</v>
      </c>
    </row>
    <row r="18" spans="2:8" x14ac:dyDescent="0.35">
      <c r="B18" s="282" t="s">
        <v>352</v>
      </c>
      <c r="C18" s="8">
        <v>675040</v>
      </c>
      <c r="D18" s="8">
        <v>17526680</v>
      </c>
      <c r="E18" s="8">
        <v>15906500</v>
      </c>
      <c r="F18" s="8">
        <v>22301330</v>
      </c>
      <c r="G18" s="8">
        <v>2409710</v>
      </c>
      <c r="H18" s="94">
        <v>58819260</v>
      </c>
    </row>
    <row r="19" spans="2:8" x14ac:dyDescent="0.35">
      <c r="B19" s="282" t="s">
        <v>353</v>
      </c>
      <c r="C19" s="8">
        <v>1345450</v>
      </c>
      <c r="D19" s="8">
        <v>3252110</v>
      </c>
      <c r="E19" s="8">
        <v>9421110</v>
      </c>
      <c r="F19" s="8">
        <v>4251370</v>
      </c>
      <c r="G19" s="8">
        <v>325400</v>
      </c>
      <c r="H19" s="94">
        <v>18595440</v>
      </c>
    </row>
    <row r="20" spans="2:8" x14ac:dyDescent="0.35">
      <c r="B20" s="282" t="s">
        <v>546</v>
      </c>
      <c r="C20" s="8" t="s">
        <v>5</v>
      </c>
      <c r="D20" s="8" t="s">
        <v>5</v>
      </c>
      <c r="E20" s="8">
        <v>1481680</v>
      </c>
      <c r="F20" s="8" t="s">
        <v>5</v>
      </c>
      <c r="G20" s="8" t="s">
        <v>5</v>
      </c>
      <c r="H20" s="94">
        <v>1481680</v>
      </c>
    </row>
    <row r="21" spans="2:8" x14ac:dyDescent="0.35">
      <c r="B21" s="282" t="s">
        <v>11</v>
      </c>
      <c r="C21" s="8" t="s">
        <v>5</v>
      </c>
      <c r="D21" s="8">
        <v>8788080</v>
      </c>
      <c r="E21" s="8">
        <v>1486830</v>
      </c>
      <c r="F21" s="8" t="s">
        <v>5</v>
      </c>
      <c r="G21" s="8">
        <v>287400</v>
      </c>
      <c r="H21" s="94">
        <v>10562310</v>
      </c>
    </row>
    <row r="22" spans="2:8" x14ac:dyDescent="0.35">
      <c r="B22" s="282" t="s">
        <v>355</v>
      </c>
      <c r="C22" s="8">
        <v>58125830</v>
      </c>
      <c r="D22" s="8">
        <v>8164620</v>
      </c>
      <c r="E22" s="8">
        <v>16043110</v>
      </c>
      <c r="F22" s="8">
        <v>27405270</v>
      </c>
      <c r="G22" s="8">
        <v>2558440</v>
      </c>
      <c r="H22" s="94">
        <v>112297270</v>
      </c>
    </row>
    <row r="23" spans="2:8" x14ac:dyDescent="0.35">
      <c r="B23" s="282" t="s">
        <v>12</v>
      </c>
      <c r="C23" s="8">
        <v>2911810</v>
      </c>
      <c r="D23" s="8">
        <v>32264630</v>
      </c>
      <c r="E23" s="8">
        <v>46502710</v>
      </c>
      <c r="F23" s="8">
        <v>31337050</v>
      </c>
      <c r="G23" s="8">
        <v>10924220</v>
      </c>
      <c r="H23" s="94">
        <v>123940420</v>
      </c>
    </row>
    <row r="24" spans="2:8" x14ac:dyDescent="0.35">
      <c r="B24" s="282" t="s">
        <v>430</v>
      </c>
      <c r="C24" s="8">
        <v>15203910</v>
      </c>
      <c r="D24" s="8">
        <v>127121320</v>
      </c>
      <c r="E24" s="8">
        <v>134177150</v>
      </c>
      <c r="F24" s="8">
        <v>102950330</v>
      </c>
      <c r="G24" s="8">
        <v>90565650</v>
      </c>
      <c r="H24" s="94">
        <v>470018360</v>
      </c>
    </row>
    <row r="25" spans="2:8" x14ac:dyDescent="0.35">
      <c r="B25" s="282" t="s">
        <v>358</v>
      </c>
      <c r="C25" s="8" t="s">
        <v>5</v>
      </c>
      <c r="D25" s="8">
        <v>15983530</v>
      </c>
      <c r="E25" s="8">
        <v>13979600</v>
      </c>
      <c r="F25" s="8">
        <v>13785990</v>
      </c>
      <c r="G25" s="8">
        <v>671890</v>
      </c>
      <c r="H25" s="94">
        <v>44421010</v>
      </c>
    </row>
    <row r="26" spans="2:8" x14ac:dyDescent="0.35">
      <c r="B26" s="282" t="s">
        <v>13</v>
      </c>
      <c r="C26" s="8">
        <v>7244260</v>
      </c>
      <c r="D26" s="8">
        <v>58354140</v>
      </c>
      <c r="E26" s="8">
        <v>82750340</v>
      </c>
      <c r="F26" s="8">
        <v>47057140</v>
      </c>
      <c r="G26" s="8">
        <v>47671010</v>
      </c>
      <c r="H26" s="94">
        <v>243076890</v>
      </c>
    </row>
    <row r="27" spans="2:8" x14ac:dyDescent="0.35">
      <c r="B27" s="282" t="s">
        <v>431</v>
      </c>
      <c r="C27" s="8">
        <v>274710</v>
      </c>
      <c r="D27" s="8">
        <v>4983970</v>
      </c>
      <c r="E27" s="8">
        <v>9819690</v>
      </c>
      <c r="F27" s="8">
        <v>3987180</v>
      </c>
      <c r="G27" s="8">
        <v>3889380</v>
      </c>
      <c r="H27" s="94">
        <v>22954930</v>
      </c>
    </row>
    <row r="28" spans="2:8" x14ac:dyDescent="0.35">
      <c r="B28" s="282" t="s">
        <v>361</v>
      </c>
      <c r="C28" s="8" t="s">
        <v>5</v>
      </c>
      <c r="D28" s="8">
        <v>10178830</v>
      </c>
      <c r="E28" s="8">
        <v>15867520</v>
      </c>
      <c r="F28" s="8">
        <v>6410060</v>
      </c>
      <c r="G28" s="8">
        <v>927170</v>
      </c>
      <c r="H28" s="94">
        <v>33383580</v>
      </c>
    </row>
    <row r="29" spans="2:8" x14ac:dyDescent="0.35">
      <c r="B29" s="282" t="s">
        <v>362</v>
      </c>
      <c r="C29" s="8">
        <v>111111430</v>
      </c>
      <c r="D29" s="8">
        <v>262563640</v>
      </c>
      <c r="E29" s="8">
        <v>127407840</v>
      </c>
      <c r="F29" s="8">
        <v>97924770</v>
      </c>
      <c r="G29" s="8">
        <v>79727080</v>
      </c>
      <c r="H29" s="94">
        <v>678734760</v>
      </c>
    </row>
    <row r="30" spans="2:8" x14ac:dyDescent="0.35">
      <c r="B30" s="338" t="s">
        <v>363</v>
      </c>
      <c r="C30" s="50" t="s">
        <v>5</v>
      </c>
      <c r="D30" s="50">
        <v>8874940</v>
      </c>
      <c r="E30" s="50">
        <v>5531870</v>
      </c>
      <c r="F30" s="50">
        <v>2732900</v>
      </c>
      <c r="G30" s="50">
        <v>801920</v>
      </c>
      <c r="H30" s="347">
        <v>17941630</v>
      </c>
    </row>
    <row r="31" spans="2:8" x14ac:dyDescent="0.35">
      <c r="B31" s="47" t="s">
        <v>14</v>
      </c>
      <c r="C31" s="225">
        <v>281485420</v>
      </c>
      <c r="D31" s="225">
        <v>1339770620</v>
      </c>
      <c r="E31" s="225">
        <v>1557325046</v>
      </c>
      <c r="F31" s="225">
        <v>1290623460</v>
      </c>
      <c r="G31" s="225">
        <v>1056615514</v>
      </c>
      <c r="H31" s="125">
        <v>5525820060</v>
      </c>
    </row>
  </sheetData>
  <hyperlinks>
    <hyperlink ref="K1" location="'Rente surv. mens. HEPST'!A1" display="Variable suivante" xr:uid="{344547D6-B077-4F2C-BA6D-C36C2960B9D8}"/>
    <hyperlink ref="K2" location="'Pens retr prov&amp;Age AC'!A1" display="Variable précédente" xr:uid="{BD14B2B0-4674-4C0C-9DD6-1047D2FC6F36}"/>
  </hyperlinks>
  <pageMargins left="0.7" right="0.7" top="0.75" bottom="0.75" header="0.3" footer="0.3"/>
  <drawing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 codeName="Feuil45">
    <tabColor theme="0"/>
  </sheetPr>
  <dimension ref="B1:F72"/>
  <sheetViews>
    <sheetView showGridLines="0" workbookViewId="0">
      <pane xSplit="1" ySplit="4" topLeftCell="B65" activePane="bottomRight" state="frozen"/>
      <selection pane="topRight" activeCell="B1" sqref="B1"/>
      <selection pane="bottomLeft" activeCell="A5" sqref="A5"/>
      <selection pane="bottomRight"/>
    </sheetView>
  </sheetViews>
  <sheetFormatPr baseColWidth="10" defaultColWidth="11" defaultRowHeight="15.5" x14ac:dyDescent="0.35"/>
  <cols>
    <col min="1" max="1" width="11" style="12"/>
    <col min="2" max="2" width="26.08203125" style="12" customWidth="1"/>
    <col min="3" max="3" width="15.33203125" style="12" customWidth="1"/>
    <col min="4" max="4" width="25.1640625" style="12" customWidth="1"/>
    <col min="5" max="5" width="19.58203125" style="12" customWidth="1"/>
    <col min="6" max="6" width="19" style="12" bestFit="1" customWidth="1"/>
    <col min="7" max="16384" width="11" style="12"/>
  </cols>
  <sheetData>
    <row r="1" spans="2:6" x14ac:dyDescent="0.35">
      <c r="F1" s="203" t="s">
        <v>253</v>
      </c>
    </row>
    <row r="2" spans="2:6" ht="18" x14ac:dyDescent="0.4">
      <c r="B2" s="11" t="s">
        <v>1160</v>
      </c>
      <c r="F2" s="81" t="s">
        <v>254</v>
      </c>
    </row>
    <row r="4" spans="2:6" x14ac:dyDescent="0.35">
      <c r="B4" s="47" t="s">
        <v>70</v>
      </c>
      <c r="C4" s="52"/>
      <c r="D4" s="52" t="s">
        <v>14</v>
      </c>
    </row>
    <row r="5" spans="2:6" x14ac:dyDescent="0.35">
      <c r="B5" s="52">
        <v>2022</v>
      </c>
      <c r="C5" s="465"/>
      <c r="D5" s="466">
        <v>186554512</v>
      </c>
    </row>
    <row r="6" spans="2:6" x14ac:dyDescent="0.35">
      <c r="B6" s="7" t="s">
        <v>92</v>
      </c>
      <c r="C6" s="566">
        <v>9012211</v>
      </c>
      <c r="D6" s="567"/>
    </row>
    <row r="7" spans="2:6" x14ac:dyDescent="0.35">
      <c r="B7" s="7" t="s">
        <v>93</v>
      </c>
      <c r="C7" s="568">
        <v>10400051</v>
      </c>
      <c r="D7" s="569"/>
    </row>
    <row r="8" spans="2:6" x14ac:dyDescent="0.35">
      <c r="B8" s="56" t="s">
        <v>94</v>
      </c>
      <c r="C8" s="572">
        <v>11477260</v>
      </c>
      <c r="D8" s="572"/>
    </row>
    <row r="9" spans="2:6" x14ac:dyDescent="0.35">
      <c r="B9" s="47" t="s">
        <v>72</v>
      </c>
      <c r="C9" s="570">
        <v>30889522</v>
      </c>
      <c r="D9" s="571"/>
    </row>
    <row r="10" spans="2:6" x14ac:dyDescent="0.35">
      <c r="B10" s="7" t="s">
        <v>95</v>
      </c>
      <c r="C10" s="566">
        <v>10649750</v>
      </c>
      <c r="D10" s="567"/>
    </row>
    <row r="11" spans="2:6" x14ac:dyDescent="0.35">
      <c r="B11" s="7" t="s">
        <v>96</v>
      </c>
      <c r="C11" s="568">
        <v>11315840</v>
      </c>
      <c r="D11" s="569"/>
    </row>
    <row r="12" spans="2:6" x14ac:dyDescent="0.35">
      <c r="B12" s="56" t="s">
        <v>97</v>
      </c>
      <c r="C12" s="572">
        <v>17266130</v>
      </c>
      <c r="D12" s="572"/>
    </row>
    <row r="13" spans="2:6" x14ac:dyDescent="0.35">
      <c r="B13" s="47" t="s">
        <v>73</v>
      </c>
      <c r="C13" s="570">
        <v>39231720</v>
      </c>
      <c r="D13" s="571"/>
    </row>
    <row r="14" spans="2:6" x14ac:dyDescent="0.35">
      <c r="B14" s="7" t="s">
        <v>98</v>
      </c>
      <c r="C14" s="566">
        <v>13891460</v>
      </c>
      <c r="D14" s="567"/>
    </row>
    <row r="15" spans="2:6" x14ac:dyDescent="0.35">
      <c r="B15" s="7" t="s">
        <v>99</v>
      </c>
      <c r="C15" s="568">
        <v>20485720</v>
      </c>
      <c r="D15" s="569"/>
    </row>
    <row r="16" spans="2:6" x14ac:dyDescent="0.35">
      <c r="B16" s="56" t="s">
        <v>100</v>
      </c>
      <c r="C16" s="572">
        <v>17582300</v>
      </c>
      <c r="D16" s="572"/>
    </row>
    <row r="17" spans="2:4" x14ac:dyDescent="0.35">
      <c r="B17" s="47" t="s">
        <v>74</v>
      </c>
      <c r="C17" s="570">
        <v>51959480</v>
      </c>
      <c r="D17" s="571"/>
    </row>
    <row r="18" spans="2:4" x14ac:dyDescent="0.35">
      <c r="B18" s="7" t="s">
        <v>89</v>
      </c>
      <c r="C18" s="566">
        <v>17445710</v>
      </c>
      <c r="D18" s="567"/>
    </row>
    <row r="19" spans="2:4" x14ac:dyDescent="0.35">
      <c r="B19" s="7" t="s">
        <v>90</v>
      </c>
      <c r="C19" s="568">
        <v>20855670</v>
      </c>
      <c r="D19" s="569"/>
    </row>
    <row r="20" spans="2:4" x14ac:dyDescent="0.35">
      <c r="B20" s="56" t="s">
        <v>91</v>
      </c>
      <c r="C20" s="572">
        <v>26172410</v>
      </c>
      <c r="D20" s="572"/>
    </row>
    <row r="21" spans="2:4" x14ac:dyDescent="0.35">
      <c r="B21" s="47" t="s">
        <v>71</v>
      </c>
      <c r="C21" s="465"/>
      <c r="D21" s="466">
        <v>64473790</v>
      </c>
    </row>
    <row r="22" spans="2:4" x14ac:dyDescent="0.35">
      <c r="B22" s="52">
        <v>2023</v>
      </c>
      <c r="C22" s="465"/>
      <c r="D22" s="466">
        <v>652970537</v>
      </c>
    </row>
    <row r="23" spans="2:4" x14ac:dyDescent="0.35">
      <c r="B23" s="7" t="s">
        <v>92</v>
      </c>
      <c r="C23" s="573">
        <v>28950970</v>
      </c>
      <c r="D23" s="574"/>
    </row>
    <row r="24" spans="2:4" x14ac:dyDescent="0.35">
      <c r="B24" s="7" t="s">
        <v>93</v>
      </c>
      <c r="C24" s="575">
        <v>62479316</v>
      </c>
      <c r="D24" s="576"/>
    </row>
    <row r="25" spans="2:4" x14ac:dyDescent="0.35">
      <c r="B25" s="56" t="s">
        <v>94</v>
      </c>
      <c r="C25" s="577">
        <v>36159899</v>
      </c>
      <c r="D25" s="577"/>
    </row>
    <row r="26" spans="2:4" x14ac:dyDescent="0.35">
      <c r="B26" s="47" t="s">
        <v>72</v>
      </c>
      <c r="C26" s="465"/>
      <c r="D26" s="466">
        <v>127590185</v>
      </c>
    </row>
    <row r="27" spans="2:4" x14ac:dyDescent="0.35">
      <c r="B27" s="7" t="s">
        <v>95</v>
      </c>
      <c r="C27" s="469"/>
      <c r="D27" s="470">
        <v>38524699</v>
      </c>
    </row>
    <row r="28" spans="2:4" x14ac:dyDescent="0.35">
      <c r="B28" s="7" t="s">
        <v>96</v>
      </c>
      <c r="C28" s="467"/>
      <c r="D28" s="468">
        <v>41977660</v>
      </c>
    </row>
    <row r="29" spans="2:4" x14ac:dyDescent="0.35">
      <c r="B29" s="56" t="s">
        <v>97</v>
      </c>
      <c r="C29" s="477"/>
      <c r="D29" s="477">
        <v>41823389</v>
      </c>
    </row>
    <row r="30" spans="2:4" x14ac:dyDescent="0.35">
      <c r="B30" s="47" t="s">
        <v>73</v>
      </c>
      <c r="C30" s="465"/>
      <c r="D30" s="466">
        <v>122325748</v>
      </c>
    </row>
    <row r="31" spans="2:4" x14ac:dyDescent="0.35">
      <c r="B31" s="7" t="s">
        <v>98</v>
      </c>
      <c r="C31" s="469"/>
      <c r="D31" s="470">
        <v>51934279</v>
      </c>
    </row>
    <row r="32" spans="2:4" x14ac:dyDescent="0.35">
      <c r="B32" s="7" t="s">
        <v>99</v>
      </c>
      <c r="C32" s="467"/>
      <c r="D32" s="468">
        <v>49820109</v>
      </c>
    </row>
    <row r="33" spans="2:4" x14ac:dyDescent="0.35">
      <c r="B33" s="56" t="s">
        <v>100</v>
      </c>
      <c r="C33" s="477"/>
      <c r="D33" s="477">
        <v>60614199</v>
      </c>
    </row>
    <row r="34" spans="2:4" x14ac:dyDescent="0.35">
      <c r="B34" s="47" t="s">
        <v>74</v>
      </c>
      <c r="C34" s="465"/>
      <c r="D34" s="466">
        <v>162368587</v>
      </c>
    </row>
    <row r="35" spans="2:4" x14ac:dyDescent="0.35">
      <c r="B35" s="7" t="s">
        <v>89</v>
      </c>
      <c r="C35" s="469"/>
      <c r="D35" s="470">
        <v>91875839</v>
      </c>
    </row>
    <row r="36" spans="2:4" x14ac:dyDescent="0.35">
      <c r="B36" s="7" t="s">
        <v>90</v>
      </c>
      <c r="C36" s="467"/>
      <c r="D36" s="468">
        <v>74124039</v>
      </c>
    </row>
    <row r="37" spans="2:4" x14ac:dyDescent="0.35">
      <c r="B37" s="56" t="s">
        <v>91</v>
      </c>
      <c r="C37" s="477"/>
      <c r="D37" s="477">
        <v>74686139</v>
      </c>
    </row>
    <row r="38" spans="2:4" x14ac:dyDescent="0.35">
      <c r="B38" s="47" t="s">
        <v>71</v>
      </c>
      <c r="C38" s="465"/>
      <c r="D38" s="466">
        <v>240686017</v>
      </c>
    </row>
    <row r="39" spans="2:4" x14ac:dyDescent="0.35">
      <c r="B39" s="52">
        <v>2024</v>
      </c>
      <c r="C39" s="494"/>
      <c r="D39" s="495">
        <v>1589657662</v>
      </c>
    </row>
    <row r="40" spans="2:4" x14ac:dyDescent="0.35">
      <c r="B40" s="7" t="s">
        <v>92</v>
      </c>
      <c r="C40" s="469"/>
      <c r="D40" s="470">
        <v>204989709</v>
      </c>
    </row>
    <row r="41" spans="2:4" x14ac:dyDescent="0.35">
      <c r="B41" s="7" t="s">
        <v>93</v>
      </c>
      <c r="C41" s="467"/>
      <c r="D41" s="468">
        <v>105358149</v>
      </c>
    </row>
    <row r="42" spans="2:4" x14ac:dyDescent="0.35">
      <c r="B42" s="56" t="s">
        <v>94</v>
      </c>
      <c r="C42" s="477"/>
      <c r="D42" s="477">
        <v>110879299</v>
      </c>
    </row>
    <row r="43" spans="2:4" x14ac:dyDescent="0.35">
      <c r="B43" s="47" t="s">
        <v>72</v>
      </c>
      <c r="C43" s="493"/>
      <c r="D43" s="499">
        <v>421227157</v>
      </c>
    </row>
    <row r="44" spans="2:4" x14ac:dyDescent="0.35">
      <c r="B44" s="7" t="s">
        <v>95</v>
      </c>
      <c r="C44" s="469"/>
      <c r="D44" s="470">
        <v>86147419</v>
      </c>
    </row>
    <row r="45" spans="2:4" x14ac:dyDescent="0.35">
      <c r="B45" s="7" t="s">
        <v>96</v>
      </c>
      <c r="C45" s="467"/>
      <c r="D45" s="468">
        <v>86295880</v>
      </c>
    </row>
    <row r="46" spans="2:4" x14ac:dyDescent="0.35">
      <c r="B46" s="56" t="s">
        <v>97</v>
      </c>
      <c r="C46" s="477"/>
      <c r="D46" s="477">
        <v>95614150</v>
      </c>
    </row>
    <row r="47" spans="2:4" x14ac:dyDescent="0.35">
      <c r="B47" s="47" t="s">
        <v>73</v>
      </c>
      <c r="C47" s="465"/>
      <c r="D47" s="466">
        <v>268057449</v>
      </c>
    </row>
    <row r="48" spans="2:4" x14ac:dyDescent="0.35">
      <c r="B48" s="7" t="s">
        <v>98</v>
      </c>
      <c r="C48" s="469"/>
      <c r="D48" s="470">
        <v>103330020</v>
      </c>
    </row>
    <row r="49" spans="2:4" x14ac:dyDescent="0.35">
      <c r="B49" s="7" t="s">
        <v>99</v>
      </c>
      <c r="C49" s="467"/>
      <c r="D49" s="468">
        <v>113232720</v>
      </c>
    </row>
    <row r="50" spans="2:4" x14ac:dyDescent="0.35">
      <c r="B50" s="56" t="s">
        <v>100</v>
      </c>
      <c r="C50" s="477"/>
      <c r="D50" s="477">
        <v>308142979</v>
      </c>
    </row>
    <row r="51" spans="2:4" x14ac:dyDescent="0.35">
      <c r="B51" s="47" t="s">
        <v>74</v>
      </c>
      <c r="C51" s="465"/>
      <c r="D51" s="466">
        <v>524705719</v>
      </c>
    </row>
    <row r="52" spans="2:4" x14ac:dyDescent="0.35">
      <c r="B52" s="7" t="s">
        <v>89</v>
      </c>
      <c r="C52" s="469"/>
      <c r="D52" s="470">
        <v>126416789</v>
      </c>
    </row>
    <row r="53" spans="2:4" x14ac:dyDescent="0.35">
      <c r="B53" s="7" t="s">
        <v>90</v>
      </c>
      <c r="C53" s="467"/>
      <c r="D53" s="468">
        <v>138621159</v>
      </c>
    </row>
    <row r="54" spans="2:4" x14ac:dyDescent="0.35">
      <c r="B54" s="56" t="s">
        <v>91</v>
      </c>
      <c r="C54" s="477"/>
      <c r="D54" s="477">
        <v>110629389</v>
      </c>
    </row>
    <row r="55" spans="2:4" x14ac:dyDescent="0.35">
      <c r="B55" s="47" t="s">
        <v>71</v>
      </c>
      <c r="C55" s="465"/>
      <c r="D55" s="466">
        <v>375667337</v>
      </c>
    </row>
    <row r="56" spans="2:4" x14ac:dyDescent="0.35">
      <c r="B56" s="52">
        <v>2025</v>
      </c>
      <c r="C56" s="494"/>
      <c r="D56" s="495">
        <v>4928572221</v>
      </c>
    </row>
    <row r="57" spans="2:4" x14ac:dyDescent="0.35">
      <c r="B57" s="7" t="s">
        <v>92</v>
      </c>
      <c r="C57" s="469"/>
      <c r="D57" s="470">
        <v>322583769</v>
      </c>
    </row>
    <row r="58" spans="2:4" x14ac:dyDescent="0.35">
      <c r="B58" s="7" t="s">
        <v>93</v>
      </c>
      <c r="C58" s="467"/>
      <c r="D58" s="468">
        <v>404113109</v>
      </c>
    </row>
    <row r="59" spans="2:4" x14ac:dyDescent="0.35">
      <c r="B59" s="56" t="s">
        <v>94</v>
      </c>
      <c r="C59" s="477"/>
      <c r="D59" s="477">
        <v>413810139</v>
      </c>
    </row>
    <row r="60" spans="2:4" x14ac:dyDescent="0.35">
      <c r="B60" s="47" t="s">
        <v>72</v>
      </c>
      <c r="C60" s="493"/>
      <c r="D60" s="499">
        <v>1140507017</v>
      </c>
    </row>
    <row r="61" spans="2:4" x14ac:dyDescent="0.35">
      <c r="B61" s="7" t="s">
        <v>95</v>
      </c>
      <c r="C61" s="469"/>
      <c r="D61" s="470">
        <v>263827739</v>
      </c>
    </row>
    <row r="62" spans="2:4" x14ac:dyDescent="0.35">
      <c r="B62" s="7" t="s">
        <v>96</v>
      </c>
      <c r="C62" s="467"/>
      <c r="D62" s="468">
        <v>212332559</v>
      </c>
    </row>
    <row r="63" spans="2:4" x14ac:dyDescent="0.35">
      <c r="B63" s="56" t="s">
        <v>97</v>
      </c>
      <c r="C63" s="477"/>
      <c r="D63" s="477">
        <v>418810519</v>
      </c>
    </row>
    <row r="64" spans="2:4" x14ac:dyDescent="0.35">
      <c r="B64" s="47" t="s">
        <v>73</v>
      </c>
      <c r="C64" s="465"/>
      <c r="D64" s="466">
        <v>894970817</v>
      </c>
    </row>
    <row r="65" spans="2:4" x14ac:dyDescent="0.35">
      <c r="B65" s="7" t="s">
        <v>98</v>
      </c>
      <c r="C65" s="469"/>
      <c r="D65" s="470">
        <v>419909129</v>
      </c>
    </row>
    <row r="66" spans="2:4" x14ac:dyDescent="0.35">
      <c r="B66" s="7" t="s">
        <v>99</v>
      </c>
      <c r="C66" s="467"/>
      <c r="D66" s="468">
        <v>561463964</v>
      </c>
    </row>
    <row r="67" spans="2:4" x14ac:dyDescent="0.35">
      <c r="B67" s="56" t="s">
        <v>100</v>
      </c>
      <c r="C67" s="477"/>
      <c r="D67" s="477">
        <v>482002079</v>
      </c>
    </row>
    <row r="68" spans="2:4" x14ac:dyDescent="0.35">
      <c r="B68" s="47" t="s">
        <v>74</v>
      </c>
      <c r="C68" s="465"/>
      <c r="D68" s="466">
        <v>1463375172</v>
      </c>
    </row>
    <row r="69" spans="2:4" x14ac:dyDescent="0.35">
      <c r="B69" s="7" t="s">
        <v>89</v>
      </c>
      <c r="C69" s="469"/>
      <c r="D69" s="470">
        <v>517590329</v>
      </c>
    </row>
    <row r="70" spans="2:4" x14ac:dyDescent="0.35">
      <c r="B70" s="7" t="s">
        <v>90</v>
      </c>
      <c r="C70" s="467"/>
      <c r="D70" s="468">
        <v>527853127</v>
      </c>
    </row>
    <row r="71" spans="2:4" x14ac:dyDescent="0.35">
      <c r="B71" s="56" t="s">
        <v>91</v>
      </c>
      <c r="C71" s="477"/>
      <c r="D71" s="477">
        <v>384275759</v>
      </c>
    </row>
    <row r="72" spans="2:4" x14ac:dyDescent="0.35">
      <c r="B72" s="47" t="s">
        <v>71</v>
      </c>
      <c r="C72" s="465"/>
      <c r="D72" s="466">
        <v>1429719215</v>
      </c>
    </row>
  </sheetData>
  <mergeCells count="18">
    <mergeCell ref="C23:D23"/>
    <mergeCell ref="C24:D24"/>
    <mergeCell ref="C25:D25"/>
    <mergeCell ref="C18:D18"/>
    <mergeCell ref="C19:D19"/>
    <mergeCell ref="C20:D20"/>
    <mergeCell ref="C6:D6"/>
    <mergeCell ref="C7:D7"/>
    <mergeCell ref="C9:D9"/>
    <mergeCell ref="C10:D10"/>
    <mergeCell ref="C17:D17"/>
    <mergeCell ref="C11:D11"/>
    <mergeCell ref="C12:D12"/>
    <mergeCell ref="C13:D13"/>
    <mergeCell ref="C14:D14"/>
    <mergeCell ref="C8:D8"/>
    <mergeCell ref="C15:D15"/>
    <mergeCell ref="C16:D16"/>
  </mergeCells>
  <hyperlinks>
    <hyperlink ref="F1" location="'Rente survie mens EPST'!A1" display="Variable suivante" xr:uid="{00000000-0004-0000-2C00-000000000000}"/>
    <hyperlink ref="F2" location="'Pension retr prov&amp;Age EPST'!A1" display="Variable précédente" xr:uid="{00000000-0004-0000-2C00-000001000000}"/>
  </hyperlink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A97C58-F5A4-4282-B303-22BD31A0BAD0}">
  <sheetPr>
    <tabColor theme="0"/>
  </sheetPr>
  <dimension ref="B1:G31"/>
  <sheetViews>
    <sheetView workbookViewId="0">
      <selection activeCell="G1" sqref="G1"/>
    </sheetView>
  </sheetViews>
  <sheetFormatPr baseColWidth="10" defaultColWidth="10.6640625" defaultRowHeight="15.5" x14ac:dyDescent="0.35"/>
  <cols>
    <col min="1" max="1" width="12.1640625" style="194" customWidth="1"/>
    <col min="2" max="2" width="10.83203125" style="194" customWidth="1"/>
    <col min="3" max="3" width="18.5" style="194" customWidth="1"/>
    <col min="4" max="4" width="18.1640625" style="194" customWidth="1"/>
    <col min="5" max="5" width="16.33203125" style="194" customWidth="1"/>
    <col min="6" max="16384" width="10.6640625" style="194"/>
  </cols>
  <sheetData>
    <row r="1" spans="2:7" x14ac:dyDescent="0.35">
      <c r="G1" s="80" t="s">
        <v>253</v>
      </c>
    </row>
    <row r="2" spans="2:7" ht="18" x14ac:dyDescent="0.4">
      <c r="B2" s="11" t="s">
        <v>655</v>
      </c>
      <c r="G2" s="81" t="s">
        <v>254</v>
      </c>
    </row>
    <row r="4" spans="2:7" x14ac:dyDescent="0.35">
      <c r="B4" s="17" t="s">
        <v>6</v>
      </c>
      <c r="C4" s="20" t="s">
        <v>16</v>
      </c>
      <c r="D4" s="13">
        <v>2025</v>
      </c>
      <c r="E4" s="13" t="s">
        <v>7</v>
      </c>
    </row>
    <row r="5" spans="2:7" x14ac:dyDescent="0.35">
      <c r="B5" s="7">
        <v>1</v>
      </c>
      <c r="C5" s="7" t="s">
        <v>341</v>
      </c>
      <c r="D5" s="8" t="s">
        <v>817</v>
      </c>
      <c r="E5" s="287">
        <v>1.01E-2</v>
      </c>
    </row>
    <row r="6" spans="2:7" x14ac:dyDescent="0.35">
      <c r="B6" s="7">
        <v>2</v>
      </c>
      <c r="C6" s="7" t="s">
        <v>8</v>
      </c>
      <c r="D6" s="8" t="s">
        <v>818</v>
      </c>
      <c r="E6" s="287">
        <v>3.5499999999999997E-2</v>
      </c>
    </row>
    <row r="7" spans="2:7" x14ac:dyDescent="0.35">
      <c r="B7" s="7">
        <v>3</v>
      </c>
      <c r="C7" s="7" t="s">
        <v>342</v>
      </c>
      <c r="D7" s="8" t="s">
        <v>819</v>
      </c>
      <c r="E7" s="287">
        <v>2.1399999999999999E-2</v>
      </c>
    </row>
    <row r="8" spans="2:7" x14ac:dyDescent="0.35">
      <c r="B8" s="7">
        <v>4</v>
      </c>
      <c r="C8" s="7" t="s">
        <v>343</v>
      </c>
      <c r="D8" s="8" t="s">
        <v>820</v>
      </c>
      <c r="E8" s="287">
        <v>3.61E-2</v>
      </c>
    </row>
    <row r="9" spans="2:7" x14ac:dyDescent="0.35">
      <c r="B9" s="7">
        <v>5</v>
      </c>
      <c r="C9" s="7" t="s">
        <v>344</v>
      </c>
      <c r="D9" s="8" t="s">
        <v>821</v>
      </c>
      <c r="E9" s="287">
        <v>1.43E-2</v>
      </c>
    </row>
    <row r="10" spans="2:7" x14ac:dyDescent="0.35">
      <c r="B10" s="7">
        <v>6</v>
      </c>
      <c r="C10" s="7" t="s">
        <v>345</v>
      </c>
      <c r="D10" s="8" t="s">
        <v>822</v>
      </c>
      <c r="E10" s="287">
        <v>4.3299999999999998E-2</v>
      </c>
    </row>
    <row r="11" spans="2:7" x14ac:dyDescent="0.35">
      <c r="B11" s="7">
        <v>7</v>
      </c>
      <c r="C11" s="7" t="s">
        <v>346</v>
      </c>
      <c r="D11" s="8" t="s">
        <v>823</v>
      </c>
      <c r="E11" s="287">
        <v>4.7E-2</v>
      </c>
    </row>
    <row r="12" spans="2:7" x14ac:dyDescent="0.35">
      <c r="B12" s="7">
        <v>8</v>
      </c>
      <c r="C12" s="7" t="s">
        <v>347</v>
      </c>
      <c r="D12" s="8" t="s">
        <v>824</v>
      </c>
      <c r="E12" s="287">
        <v>3.6499999999999998E-2</v>
      </c>
    </row>
    <row r="13" spans="2:7" x14ac:dyDescent="0.35">
      <c r="B13" s="7">
        <v>9</v>
      </c>
      <c r="C13" s="7" t="s">
        <v>348</v>
      </c>
      <c r="D13" s="8" t="s">
        <v>825</v>
      </c>
      <c r="E13" s="287">
        <v>1.3599999999999999E-2</v>
      </c>
    </row>
    <row r="14" spans="2:7" x14ac:dyDescent="0.35">
      <c r="B14" s="7">
        <v>10</v>
      </c>
      <c r="C14" s="7" t="s">
        <v>10</v>
      </c>
      <c r="D14" s="8" t="s">
        <v>826</v>
      </c>
      <c r="E14" s="287">
        <v>9.5799999999999996E-2</v>
      </c>
    </row>
    <row r="15" spans="2:7" x14ac:dyDescent="0.35">
      <c r="B15" s="7">
        <v>11</v>
      </c>
      <c r="C15" s="7" t="s">
        <v>349</v>
      </c>
      <c r="D15" s="8" t="s">
        <v>827</v>
      </c>
      <c r="E15" s="287">
        <v>5.7500000000000002E-2</v>
      </c>
    </row>
    <row r="16" spans="2:7" x14ac:dyDescent="0.35">
      <c r="B16" s="193">
        <v>12</v>
      </c>
      <c r="C16" s="7" t="s">
        <v>350</v>
      </c>
      <c r="D16" s="8" t="s">
        <v>828</v>
      </c>
      <c r="E16" s="287">
        <v>4.9599999999999998E-2</v>
      </c>
    </row>
    <row r="17" spans="2:5" x14ac:dyDescent="0.35">
      <c r="B17" s="7">
        <v>13</v>
      </c>
      <c r="C17" s="7" t="s">
        <v>351</v>
      </c>
      <c r="D17" s="8" t="s">
        <v>829</v>
      </c>
      <c r="E17" s="287">
        <v>0.1158</v>
      </c>
    </row>
    <row r="18" spans="2:5" x14ac:dyDescent="0.35">
      <c r="B18" s="7">
        <v>14</v>
      </c>
      <c r="C18" s="7" t="s">
        <v>352</v>
      </c>
      <c r="D18" s="8" t="s">
        <v>830</v>
      </c>
      <c r="E18" s="287">
        <v>2.7400000000000001E-2</v>
      </c>
    </row>
    <row r="19" spans="2:5" x14ac:dyDescent="0.35">
      <c r="B19" s="7">
        <v>15</v>
      </c>
      <c r="C19" s="7" t="s">
        <v>353</v>
      </c>
      <c r="D19" s="8" t="s">
        <v>831</v>
      </c>
      <c r="E19" s="287">
        <v>1.5699999999999999E-2</v>
      </c>
    </row>
    <row r="20" spans="2:5" x14ac:dyDescent="0.35">
      <c r="B20" s="7">
        <v>16</v>
      </c>
      <c r="C20" s="7" t="s">
        <v>354</v>
      </c>
      <c r="D20" s="8" t="s">
        <v>832</v>
      </c>
      <c r="E20" s="287">
        <v>3.6999999999999998E-2</v>
      </c>
    </row>
    <row r="21" spans="2:5" x14ac:dyDescent="0.35">
      <c r="B21" s="7">
        <v>17</v>
      </c>
      <c r="C21" s="7" t="s">
        <v>11</v>
      </c>
      <c r="D21" s="8" t="s">
        <v>833</v>
      </c>
      <c r="E21" s="287">
        <v>3.27E-2</v>
      </c>
    </row>
    <row r="22" spans="2:5" x14ac:dyDescent="0.35">
      <c r="B22" s="7">
        <v>18</v>
      </c>
      <c r="C22" s="7" t="s">
        <v>355</v>
      </c>
      <c r="D22" s="8" t="s">
        <v>834</v>
      </c>
      <c r="E22" s="287">
        <v>2.1399999999999999E-2</v>
      </c>
    </row>
    <row r="23" spans="2:5" x14ac:dyDescent="0.35">
      <c r="B23" s="7">
        <v>19</v>
      </c>
      <c r="C23" s="7" t="s">
        <v>356</v>
      </c>
      <c r="D23" s="8" t="s">
        <v>835</v>
      </c>
      <c r="E23" s="287">
        <v>7.1099999999999997E-2</v>
      </c>
    </row>
    <row r="24" spans="2:5" x14ac:dyDescent="0.35">
      <c r="B24" s="7">
        <v>20</v>
      </c>
      <c r="C24" s="7" t="s">
        <v>357</v>
      </c>
      <c r="D24" s="8" t="s">
        <v>836</v>
      </c>
      <c r="E24" s="287">
        <v>1.7899999999999999E-2</v>
      </c>
    </row>
    <row r="25" spans="2:5" x14ac:dyDescent="0.35">
      <c r="B25" s="7">
        <v>21</v>
      </c>
      <c r="C25" s="7" t="s">
        <v>358</v>
      </c>
      <c r="D25" s="8" t="s">
        <v>837</v>
      </c>
      <c r="E25" s="287">
        <v>0.03</v>
      </c>
    </row>
    <row r="26" spans="2:5" x14ac:dyDescent="0.35">
      <c r="B26" s="7">
        <v>22</v>
      </c>
      <c r="C26" s="7" t="s">
        <v>359</v>
      </c>
      <c r="D26" s="8" t="s">
        <v>838</v>
      </c>
      <c r="E26" s="287">
        <v>6.2600000000000003E-2</v>
      </c>
    </row>
    <row r="27" spans="2:5" x14ac:dyDescent="0.35">
      <c r="B27" s="7">
        <v>23</v>
      </c>
      <c r="C27" s="7" t="s">
        <v>360</v>
      </c>
      <c r="D27" s="8" t="s">
        <v>839</v>
      </c>
      <c r="E27" s="287">
        <v>2.92E-2</v>
      </c>
    </row>
    <row r="28" spans="2:5" x14ac:dyDescent="0.35">
      <c r="B28" s="7">
        <v>24</v>
      </c>
      <c r="C28" s="7" t="s">
        <v>361</v>
      </c>
      <c r="D28" s="8" t="s">
        <v>840</v>
      </c>
      <c r="E28" s="287">
        <v>2.3400000000000001E-2</v>
      </c>
    </row>
    <row r="29" spans="2:5" x14ac:dyDescent="0.35">
      <c r="B29" s="7">
        <v>25</v>
      </c>
      <c r="C29" s="7" t="s">
        <v>362</v>
      </c>
      <c r="D29" s="8" t="s">
        <v>841</v>
      </c>
      <c r="E29" s="287">
        <v>3.1899999999999998E-2</v>
      </c>
    </row>
    <row r="30" spans="2:5" x14ac:dyDescent="0.35">
      <c r="B30" s="7">
        <v>26</v>
      </c>
      <c r="C30" s="7" t="s">
        <v>363</v>
      </c>
      <c r="D30" s="8" t="s">
        <v>842</v>
      </c>
      <c r="E30" s="287">
        <v>2.3300000000000001E-2</v>
      </c>
    </row>
    <row r="31" spans="2:5" x14ac:dyDescent="0.35">
      <c r="B31" s="23" t="s">
        <v>14</v>
      </c>
      <c r="C31" s="23"/>
      <c r="D31" s="26" t="s">
        <v>790</v>
      </c>
      <c r="E31" s="302">
        <v>1</v>
      </c>
    </row>
  </sheetData>
  <hyperlinks>
    <hyperlink ref="G1" location="'Cotisants H. EPST par Adm. Pub.'!A1" display="Variable suivante" xr:uid="{41BEDC37-7621-4246-BCBE-87E6FA98D849}"/>
    <hyperlink ref="G2" location="'Cotisants_H EPST par province'!A1" display="Variable précédente" xr:uid="{F5A094A3-D894-4EFF-8549-666BB11171CE}"/>
  </hyperlinks>
  <pageMargins left="0.7" right="0.7" top="0.75" bottom="0.75" header="0.3" footer="0.3"/>
  <drawing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E7FAC1-5526-41CF-8ABB-E4AC7196557A}">
  <sheetPr>
    <tabColor rgb="FFC00000"/>
  </sheetPr>
  <dimension ref="A1:E55"/>
  <sheetViews>
    <sheetView workbookViewId="0">
      <pane xSplit="1" ySplit="4" topLeftCell="B32" activePane="bottomRight" state="frozen"/>
      <selection pane="topRight" activeCell="B1" sqref="B1"/>
      <selection pane="bottomLeft" activeCell="A5" sqref="A5"/>
      <selection pane="bottomRight"/>
    </sheetView>
  </sheetViews>
  <sheetFormatPr baseColWidth="10" defaultColWidth="10.6640625" defaultRowHeight="15.5" x14ac:dyDescent="0.35"/>
  <cols>
    <col min="1" max="1" width="10.6640625" style="201"/>
    <col min="2" max="2" width="18.25" style="201" customWidth="1"/>
    <col min="3" max="3" width="62.83203125" style="201" customWidth="1"/>
    <col min="4" max="4" width="13.58203125" style="201" customWidth="1"/>
    <col min="5" max="5" width="17" style="201" customWidth="1"/>
    <col min="6" max="16384" width="10.6640625" style="201"/>
  </cols>
  <sheetData>
    <row r="1" spans="1:5" x14ac:dyDescent="0.35">
      <c r="A1" s="202"/>
      <c r="B1" s="202"/>
      <c r="C1" s="202"/>
      <c r="D1" s="202"/>
    </row>
    <row r="2" spans="1:5" ht="18" x14ac:dyDescent="0.4">
      <c r="A2" s="202"/>
      <c r="B2" s="204" t="s">
        <v>1161</v>
      </c>
      <c r="C2" s="202"/>
      <c r="D2" s="202"/>
      <c r="E2" s="81" t="s">
        <v>254</v>
      </c>
    </row>
    <row r="3" spans="1:5" x14ac:dyDescent="0.35">
      <c r="A3" s="202"/>
      <c r="B3" s="202"/>
      <c r="C3" s="202"/>
      <c r="D3" s="202"/>
      <c r="E3" s="202"/>
    </row>
    <row r="4" spans="1:5" x14ac:dyDescent="0.35">
      <c r="A4" s="202"/>
      <c r="B4" s="264" t="s">
        <v>70</v>
      </c>
      <c r="C4" s="265" t="s">
        <v>14</v>
      </c>
      <c r="D4" s="202"/>
      <c r="E4" s="202"/>
    </row>
    <row r="5" spans="1:5" x14ac:dyDescent="0.35">
      <c r="B5" s="52">
        <v>2023</v>
      </c>
      <c r="C5" s="466">
        <v>17758530</v>
      </c>
    </row>
    <row r="6" spans="1:5" x14ac:dyDescent="0.35">
      <c r="B6" s="7" t="s">
        <v>92</v>
      </c>
      <c r="C6" s="471" t="s">
        <v>5</v>
      </c>
    </row>
    <row r="7" spans="1:5" x14ac:dyDescent="0.35">
      <c r="B7" s="7" t="s">
        <v>93</v>
      </c>
      <c r="C7" s="472" t="s">
        <v>5</v>
      </c>
    </row>
    <row r="8" spans="1:5" x14ac:dyDescent="0.35">
      <c r="B8" s="51" t="s">
        <v>94</v>
      </c>
      <c r="C8" s="474" t="s">
        <v>5</v>
      </c>
    </row>
    <row r="9" spans="1:5" x14ac:dyDescent="0.35">
      <c r="B9" s="47" t="s">
        <v>72</v>
      </c>
      <c r="C9" s="536" t="s">
        <v>5</v>
      </c>
    </row>
    <row r="10" spans="1:5" x14ac:dyDescent="0.35">
      <c r="B10" s="7" t="s">
        <v>95</v>
      </c>
      <c r="C10" s="471" t="s">
        <v>5</v>
      </c>
    </row>
    <row r="11" spans="1:5" x14ac:dyDescent="0.35">
      <c r="B11" s="7" t="s">
        <v>96</v>
      </c>
      <c r="C11" s="472" t="s">
        <v>5</v>
      </c>
    </row>
    <row r="12" spans="1:5" x14ac:dyDescent="0.35">
      <c r="B12" s="51" t="s">
        <v>97</v>
      </c>
      <c r="C12" s="477">
        <v>642780</v>
      </c>
    </row>
    <row r="13" spans="1:5" x14ac:dyDescent="0.35">
      <c r="B13" s="47" t="s">
        <v>73</v>
      </c>
      <c r="C13" s="466">
        <v>642780</v>
      </c>
    </row>
    <row r="14" spans="1:5" x14ac:dyDescent="0.35">
      <c r="B14" s="7" t="s">
        <v>98</v>
      </c>
      <c r="C14" s="470">
        <v>730420</v>
      </c>
    </row>
    <row r="15" spans="1:5" x14ac:dyDescent="0.35">
      <c r="B15" s="7" t="s">
        <v>99</v>
      </c>
      <c r="C15" s="468">
        <v>1174850</v>
      </c>
    </row>
    <row r="16" spans="1:5" x14ac:dyDescent="0.35">
      <c r="B16" s="51" t="s">
        <v>100</v>
      </c>
      <c r="C16" s="477">
        <v>1346250</v>
      </c>
    </row>
    <row r="17" spans="2:3" x14ac:dyDescent="0.35">
      <c r="B17" s="47" t="s">
        <v>74</v>
      </c>
      <c r="C17" s="466">
        <v>3251520</v>
      </c>
    </row>
    <row r="18" spans="2:3" x14ac:dyDescent="0.35">
      <c r="B18" s="7" t="s">
        <v>89</v>
      </c>
      <c r="C18" s="470">
        <v>5714530</v>
      </c>
    </row>
    <row r="19" spans="2:3" x14ac:dyDescent="0.35">
      <c r="B19" s="7" t="s">
        <v>90</v>
      </c>
      <c r="C19" s="468">
        <v>5381490</v>
      </c>
    </row>
    <row r="20" spans="2:3" x14ac:dyDescent="0.35">
      <c r="B20" s="51" t="s">
        <v>91</v>
      </c>
      <c r="C20" s="477">
        <v>2768210</v>
      </c>
    </row>
    <row r="21" spans="2:3" x14ac:dyDescent="0.35">
      <c r="B21" s="47" t="s">
        <v>71</v>
      </c>
      <c r="C21" s="466">
        <v>13864230</v>
      </c>
    </row>
    <row r="22" spans="2:3" x14ac:dyDescent="0.35">
      <c r="B22" s="52">
        <v>2024</v>
      </c>
      <c r="C22" s="495">
        <v>82978860</v>
      </c>
    </row>
    <row r="23" spans="2:3" x14ac:dyDescent="0.35">
      <c r="B23" s="7" t="s">
        <v>92</v>
      </c>
      <c r="C23" s="470">
        <v>19902770</v>
      </c>
    </row>
    <row r="24" spans="2:3" x14ac:dyDescent="0.35">
      <c r="B24" s="7" t="s">
        <v>93</v>
      </c>
      <c r="C24" s="468">
        <v>5787380</v>
      </c>
    </row>
    <row r="25" spans="2:3" x14ac:dyDescent="0.35">
      <c r="B25" s="51" t="s">
        <v>94</v>
      </c>
      <c r="C25" s="477">
        <v>6296200</v>
      </c>
    </row>
    <row r="26" spans="2:3" x14ac:dyDescent="0.35">
      <c r="B26" s="47" t="s">
        <v>72</v>
      </c>
      <c r="C26" s="466">
        <v>31986350</v>
      </c>
    </row>
    <row r="27" spans="2:3" x14ac:dyDescent="0.35">
      <c r="B27" s="7" t="s">
        <v>95</v>
      </c>
      <c r="C27" s="470">
        <v>6165500</v>
      </c>
    </row>
    <row r="28" spans="2:3" x14ac:dyDescent="0.35">
      <c r="B28" s="7" t="s">
        <v>96</v>
      </c>
      <c r="C28" s="468">
        <v>6011700</v>
      </c>
    </row>
    <row r="29" spans="2:3" x14ac:dyDescent="0.35">
      <c r="B29" s="51" t="s">
        <v>97</v>
      </c>
      <c r="C29" s="477">
        <v>4275420</v>
      </c>
    </row>
    <row r="30" spans="2:3" x14ac:dyDescent="0.35">
      <c r="B30" s="47" t="s">
        <v>73</v>
      </c>
      <c r="C30" s="466">
        <v>16452620</v>
      </c>
    </row>
    <row r="31" spans="2:3" x14ac:dyDescent="0.35">
      <c r="B31" s="7" t="s">
        <v>98</v>
      </c>
      <c r="C31" s="470">
        <v>4275420</v>
      </c>
    </row>
    <row r="32" spans="2:3" x14ac:dyDescent="0.35">
      <c r="B32" s="7" t="s">
        <v>99</v>
      </c>
      <c r="C32" s="468">
        <v>6476410</v>
      </c>
    </row>
    <row r="33" spans="2:4" x14ac:dyDescent="0.35">
      <c r="B33" s="51" t="s">
        <v>100</v>
      </c>
      <c r="C33" s="477">
        <v>5808460</v>
      </c>
    </row>
    <row r="34" spans="2:4" x14ac:dyDescent="0.35">
      <c r="B34" s="47" t="s">
        <v>74</v>
      </c>
      <c r="C34" s="466">
        <v>16560290</v>
      </c>
    </row>
    <row r="35" spans="2:4" x14ac:dyDescent="0.35">
      <c r="B35" s="7" t="s">
        <v>89</v>
      </c>
      <c r="C35" s="470">
        <v>7617070</v>
      </c>
    </row>
    <row r="36" spans="2:4" x14ac:dyDescent="0.35">
      <c r="B36" s="7" t="s">
        <v>90</v>
      </c>
      <c r="C36" s="468">
        <v>5411070</v>
      </c>
    </row>
    <row r="37" spans="2:4" x14ac:dyDescent="0.35">
      <c r="B37" s="51" t="s">
        <v>91</v>
      </c>
      <c r="C37" s="477">
        <v>4951460</v>
      </c>
    </row>
    <row r="38" spans="2:4" x14ac:dyDescent="0.35">
      <c r="B38" s="47" t="s">
        <v>71</v>
      </c>
      <c r="C38" s="466">
        <v>17979600</v>
      </c>
    </row>
    <row r="39" spans="2:4" x14ac:dyDescent="0.35">
      <c r="B39" s="52">
        <v>2025</v>
      </c>
      <c r="C39" s="495">
        <v>72992200</v>
      </c>
    </row>
    <row r="40" spans="2:4" x14ac:dyDescent="0.35">
      <c r="B40" s="7" t="s">
        <v>92</v>
      </c>
      <c r="C40" s="470">
        <v>4951460</v>
      </c>
    </row>
    <row r="41" spans="2:4" x14ac:dyDescent="0.35">
      <c r="B41" s="7" t="s">
        <v>93</v>
      </c>
      <c r="C41" s="468">
        <v>4951460</v>
      </c>
    </row>
    <row r="42" spans="2:4" x14ac:dyDescent="0.35">
      <c r="B42" s="51" t="s">
        <v>94</v>
      </c>
      <c r="C42" s="477">
        <v>11014280</v>
      </c>
    </row>
    <row r="43" spans="2:4" x14ac:dyDescent="0.35">
      <c r="B43" s="47" t="s">
        <v>72</v>
      </c>
      <c r="C43" s="466">
        <v>20917200</v>
      </c>
    </row>
    <row r="44" spans="2:4" x14ac:dyDescent="0.35">
      <c r="B44" s="7" t="s">
        <v>95</v>
      </c>
      <c r="C44" s="470">
        <v>5947160</v>
      </c>
    </row>
    <row r="45" spans="2:4" x14ac:dyDescent="0.35">
      <c r="B45" s="7" t="s">
        <v>96</v>
      </c>
      <c r="C45" s="468">
        <v>5743600</v>
      </c>
      <c r="D45" s="522"/>
    </row>
    <row r="46" spans="2:4" x14ac:dyDescent="0.35">
      <c r="B46" s="51" t="s">
        <v>97</v>
      </c>
      <c r="C46" s="477">
        <v>5743600</v>
      </c>
    </row>
    <row r="47" spans="2:4" x14ac:dyDescent="0.35">
      <c r="B47" s="47" t="s">
        <v>73</v>
      </c>
      <c r="C47" s="466">
        <v>17434360</v>
      </c>
    </row>
    <row r="48" spans="2:4" x14ac:dyDescent="0.35">
      <c r="B48" s="7" t="s">
        <v>98</v>
      </c>
      <c r="C48" s="470">
        <v>5743600</v>
      </c>
    </row>
    <row r="49" spans="2:3" x14ac:dyDescent="0.35">
      <c r="B49" s="7" t="s">
        <v>99</v>
      </c>
      <c r="C49" s="468">
        <v>5743600</v>
      </c>
    </row>
    <row r="50" spans="2:3" x14ac:dyDescent="0.35">
      <c r="B50" s="51" t="s">
        <v>100</v>
      </c>
      <c r="C50" s="477">
        <v>5922640</v>
      </c>
    </row>
    <row r="51" spans="2:3" x14ac:dyDescent="0.35">
      <c r="B51" s="47" t="s">
        <v>74</v>
      </c>
      <c r="C51" s="466">
        <v>17409840</v>
      </c>
    </row>
    <row r="52" spans="2:3" x14ac:dyDescent="0.35">
      <c r="B52" s="7" t="s">
        <v>89</v>
      </c>
      <c r="C52" s="470">
        <v>5743600</v>
      </c>
    </row>
    <row r="53" spans="2:3" x14ac:dyDescent="0.35">
      <c r="B53" s="7" t="s">
        <v>90</v>
      </c>
      <c r="C53" s="468">
        <v>5743600</v>
      </c>
    </row>
    <row r="54" spans="2:3" x14ac:dyDescent="0.35">
      <c r="B54" s="51" t="s">
        <v>91</v>
      </c>
      <c r="C54" s="477">
        <v>5743600</v>
      </c>
    </row>
    <row r="55" spans="2:3" x14ac:dyDescent="0.35">
      <c r="B55" s="47" t="s">
        <v>71</v>
      </c>
      <c r="C55" s="466">
        <v>17230800</v>
      </c>
    </row>
  </sheetData>
  <hyperlinks>
    <hyperlink ref="E2" location="'Rente surv. mens. HEPST'!A1" display="Variable précédente" xr:uid="{39519BCE-DE3E-42CD-BB1E-EB0785D2F761}"/>
  </hyperlinks>
  <pageMargins left="0.7" right="0.7" top="0.75" bottom="0.75" header="0.3" footer="0.3"/>
  <drawing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248EC2-A280-4DCD-B579-02E46014B987}">
  <sheetPr>
    <tabColor theme="0"/>
  </sheetPr>
  <dimension ref="A1:G7"/>
  <sheetViews>
    <sheetView workbookViewId="0"/>
  </sheetViews>
  <sheetFormatPr baseColWidth="10" defaultColWidth="10.6640625" defaultRowHeight="15.5" x14ac:dyDescent="0.35"/>
  <cols>
    <col min="1" max="1" width="10.6640625" style="201"/>
    <col min="2" max="2" width="19.33203125" style="201" customWidth="1"/>
    <col min="3" max="3" width="19.75" style="201" customWidth="1"/>
    <col min="4" max="4" width="20.08203125" style="201" customWidth="1"/>
    <col min="5" max="5" width="18.6640625" style="201" customWidth="1"/>
    <col min="6" max="6" width="15.25" style="201" customWidth="1"/>
    <col min="7" max="16384" width="10.6640625" style="201"/>
  </cols>
  <sheetData>
    <row r="1" spans="1:7" x14ac:dyDescent="0.35">
      <c r="A1" s="202"/>
      <c r="B1" s="202"/>
      <c r="C1" s="202"/>
      <c r="D1" s="202"/>
      <c r="E1" s="202"/>
      <c r="F1" s="202"/>
    </row>
    <row r="2" spans="1:7" ht="18" x14ac:dyDescent="0.4">
      <c r="A2" s="202"/>
      <c r="B2" s="204" t="s">
        <v>533</v>
      </c>
      <c r="C2" s="202"/>
      <c r="D2" s="202"/>
      <c r="E2" s="202"/>
      <c r="F2" s="202"/>
      <c r="G2" s="203" t="s">
        <v>253</v>
      </c>
    </row>
    <row r="3" spans="1:7" x14ac:dyDescent="0.35">
      <c r="A3" s="202"/>
      <c r="B3" s="202"/>
      <c r="C3" s="202"/>
      <c r="D3" s="202"/>
      <c r="E3" s="202"/>
      <c r="F3" s="202"/>
      <c r="G3" s="202"/>
    </row>
    <row r="4" spans="1:7" x14ac:dyDescent="0.35">
      <c r="B4" s="47" t="s">
        <v>78</v>
      </c>
      <c r="C4" s="52">
        <v>2022</v>
      </c>
      <c r="D4" s="52">
        <v>2023</v>
      </c>
      <c r="E4" s="52">
        <v>2024</v>
      </c>
      <c r="F4" s="52">
        <v>2025</v>
      </c>
    </row>
    <row r="5" spans="1:7" x14ac:dyDescent="0.35">
      <c r="B5" s="7" t="s">
        <v>530</v>
      </c>
      <c r="C5" s="8" t="s">
        <v>5</v>
      </c>
      <c r="D5" s="8" t="s">
        <v>531</v>
      </c>
      <c r="E5" s="8">
        <v>1013104</v>
      </c>
      <c r="F5" s="8">
        <v>1021676</v>
      </c>
    </row>
    <row r="6" spans="1:7" x14ac:dyDescent="0.35">
      <c r="B6" s="7" t="s">
        <v>4</v>
      </c>
      <c r="C6" s="8" t="s">
        <v>5</v>
      </c>
      <c r="D6" s="8" t="s">
        <v>5</v>
      </c>
      <c r="E6" s="8" t="s">
        <v>738</v>
      </c>
      <c r="F6" s="8">
        <f>+F5-E5</f>
        <v>8572</v>
      </c>
      <c r="G6" s="503"/>
    </row>
    <row r="7" spans="1:7" x14ac:dyDescent="0.35">
      <c r="B7" s="47" t="s">
        <v>179</v>
      </c>
      <c r="C7" s="52" t="s">
        <v>5</v>
      </c>
      <c r="D7" s="52" t="s">
        <v>5</v>
      </c>
      <c r="E7" s="479">
        <v>9.7999999999999997E-3</v>
      </c>
      <c r="F7" s="479">
        <f>+F6/E5</f>
        <v>8.461125412593376E-3</v>
      </c>
    </row>
  </sheetData>
  <hyperlinks>
    <hyperlink ref="G2" location="'Cotisat° Trim BRP'!A1" display="Variable suivante" xr:uid="{409AD8C0-E0C7-45DD-99B7-0FB6EE106937}"/>
  </hyperlinks>
  <pageMargins left="0.7" right="0.7" top="0.75" bottom="0.75" header="0.3" footer="0.3"/>
  <drawing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B0CEA1-958D-4F62-B695-DAC57DFC77C4}">
  <sheetPr>
    <tabColor theme="0"/>
  </sheetPr>
  <dimension ref="A1:F19"/>
  <sheetViews>
    <sheetView workbookViewId="0">
      <selection activeCell="F2" sqref="F2"/>
    </sheetView>
  </sheetViews>
  <sheetFormatPr baseColWidth="10" defaultColWidth="10.6640625" defaultRowHeight="15.5" x14ac:dyDescent="0.35"/>
  <cols>
    <col min="1" max="1" width="10.6640625" style="201"/>
    <col min="2" max="2" width="24.1640625" style="201" customWidth="1"/>
    <col min="3" max="3" width="50.33203125" style="201" customWidth="1"/>
    <col min="4" max="16384" width="10.6640625" style="201"/>
  </cols>
  <sheetData>
    <row r="1" spans="1:6" x14ac:dyDescent="0.35">
      <c r="A1" s="202"/>
      <c r="B1" s="202"/>
      <c r="C1" s="202"/>
      <c r="D1" s="202"/>
      <c r="E1" s="202"/>
      <c r="F1" s="203"/>
    </row>
    <row r="2" spans="1:6" ht="18" x14ac:dyDescent="0.4">
      <c r="A2" s="202"/>
      <c r="B2" s="204" t="s">
        <v>713</v>
      </c>
      <c r="C2" s="202"/>
      <c r="D2" s="202"/>
      <c r="E2" s="202"/>
      <c r="F2" s="205" t="s">
        <v>254</v>
      </c>
    </row>
    <row r="3" spans="1:6" x14ac:dyDescent="0.35">
      <c r="A3" s="202"/>
      <c r="B3" s="202"/>
      <c r="C3" s="202"/>
      <c r="D3" s="202"/>
      <c r="E3" s="202"/>
      <c r="F3" s="202"/>
    </row>
    <row r="4" spans="1:6" x14ac:dyDescent="0.35">
      <c r="B4" s="17" t="s">
        <v>70</v>
      </c>
      <c r="C4" s="267" t="s">
        <v>532</v>
      </c>
    </row>
    <row r="5" spans="1:6" x14ac:dyDescent="0.35">
      <c r="B5" s="30">
        <v>2023</v>
      </c>
      <c r="C5" s="357">
        <f>C7+C8+C9</f>
        <v>22346387665</v>
      </c>
    </row>
    <row r="6" spans="1:6" x14ac:dyDescent="0.35">
      <c r="B6" s="7" t="s">
        <v>72</v>
      </c>
      <c r="C6" s="269" t="s">
        <v>5</v>
      </c>
      <c r="F6" s="201" t="s">
        <v>3</v>
      </c>
    </row>
    <row r="7" spans="1:6" x14ac:dyDescent="0.35">
      <c r="B7" s="7" t="s">
        <v>73</v>
      </c>
      <c r="C7" s="269">
        <v>6956673434</v>
      </c>
    </row>
    <row r="8" spans="1:6" x14ac:dyDescent="0.35">
      <c r="B8" s="7" t="s">
        <v>74</v>
      </c>
      <c r="C8" s="86">
        <v>7204436726</v>
      </c>
    </row>
    <row r="9" spans="1:6" x14ac:dyDescent="0.35">
      <c r="B9" s="271" t="s">
        <v>71</v>
      </c>
      <c r="C9" s="272">
        <v>8185277505</v>
      </c>
    </row>
    <row r="10" spans="1:6" x14ac:dyDescent="0.35">
      <c r="B10" s="30">
        <v>2024</v>
      </c>
      <c r="C10" s="268">
        <f>C11+C12+C13+C14</f>
        <v>33900873754</v>
      </c>
    </row>
    <row r="11" spans="1:6" x14ac:dyDescent="0.35">
      <c r="B11" s="7" t="s">
        <v>72</v>
      </c>
      <c r="C11" s="269">
        <v>8180791329</v>
      </c>
    </row>
    <row r="12" spans="1:6" x14ac:dyDescent="0.35">
      <c r="B12" s="7" t="s">
        <v>73</v>
      </c>
      <c r="C12" s="269">
        <v>8187114948</v>
      </c>
    </row>
    <row r="13" spans="1:6" x14ac:dyDescent="0.35">
      <c r="B13" s="7" t="s">
        <v>74</v>
      </c>
      <c r="C13" s="86">
        <v>8236681677</v>
      </c>
    </row>
    <row r="14" spans="1:6" x14ac:dyDescent="0.35">
      <c r="B14" s="271" t="s">
        <v>71</v>
      </c>
      <c r="C14" s="272">
        <v>9296285800</v>
      </c>
    </row>
    <row r="15" spans="1:6" x14ac:dyDescent="0.35">
      <c r="B15" s="30">
        <v>2025</v>
      </c>
      <c r="C15" s="268">
        <v>39727023979</v>
      </c>
    </row>
    <row r="16" spans="1:6" x14ac:dyDescent="0.35">
      <c r="B16" s="7" t="s">
        <v>72</v>
      </c>
      <c r="C16" s="269">
        <v>9298144857</v>
      </c>
    </row>
    <row r="17" spans="2:3" x14ac:dyDescent="0.35">
      <c r="B17" s="7" t="s">
        <v>73</v>
      </c>
      <c r="C17" s="269">
        <v>9310632209</v>
      </c>
    </row>
    <row r="18" spans="2:3" x14ac:dyDescent="0.35">
      <c r="B18" s="7" t="s">
        <v>74</v>
      </c>
      <c r="C18" s="86">
        <v>10384148056</v>
      </c>
    </row>
    <row r="19" spans="2:3" x14ac:dyDescent="0.35">
      <c r="B19" s="271" t="s">
        <v>71</v>
      </c>
      <c r="C19" s="272">
        <v>10734098857</v>
      </c>
    </row>
  </sheetData>
  <hyperlinks>
    <hyperlink ref="F2" location="'Cotisans BRP'!A1" display="Variable précédente" xr:uid="{A792CD76-E5E9-4F55-A659-66002527B05B}"/>
  </hyperlinks>
  <pageMargins left="0.7" right="0.7" top="0.75" bottom="0.75" header="0.3" footer="0.3"/>
  <drawing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61785A-C20F-40A6-8440-6F4B517A506A}">
  <sheetPr>
    <tabColor theme="1"/>
  </sheetPr>
  <dimension ref="A1:G5"/>
  <sheetViews>
    <sheetView workbookViewId="0"/>
  </sheetViews>
  <sheetFormatPr baseColWidth="10" defaultColWidth="10.6640625" defaultRowHeight="15.5" x14ac:dyDescent="0.35"/>
  <cols>
    <col min="1" max="5" width="10.6640625" style="201"/>
    <col min="6" max="6" width="35.83203125" style="201" customWidth="1"/>
    <col min="7" max="16384" width="10.6640625" style="201"/>
  </cols>
  <sheetData>
    <row r="1" spans="1:7" x14ac:dyDescent="0.35">
      <c r="A1" s="202"/>
      <c r="B1" s="202"/>
      <c r="C1" s="202"/>
      <c r="D1" s="202"/>
      <c r="E1" s="202"/>
      <c r="F1" s="202"/>
      <c r="G1" s="203"/>
    </row>
    <row r="2" spans="1:7" ht="18" x14ac:dyDescent="0.4">
      <c r="A2" s="202"/>
      <c r="B2" s="204" t="s">
        <v>495</v>
      </c>
      <c r="C2" s="202"/>
      <c r="D2" s="202"/>
      <c r="E2" s="202"/>
      <c r="F2" s="202"/>
      <c r="G2" s="205" t="s">
        <v>254</v>
      </c>
    </row>
    <row r="5" spans="1:7" x14ac:dyDescent="0.35">
      <c r="B5" s="273" t="s">
        <v>534</v>
      </c>
    </row>
  </sheetData>
  <hyperlinks>
    <hyperlink ref="G2" location="'Cotisat° Trim BRP'!A1" display="Variable précédente" xr:uid="{F89931B2-A10A-4F79-8AD6-3BEEA033D827}"/>
  </hyperlinks>
  <pageMargins left="0.7" right="0.7" top="0.75" bottom="0.75" header="0.3" footer="0.3"/>
  <drawing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3866BC-79DB-4DB8-BD31-5BC48D646292}">
  <sheetPr>
    <tabColor theme="0"/>
  </sheetPr>
  <dimension ref="A1:G7"/>
  <sheetViews>
    <sheetView workbookViewId="0"/>
  </sheetViews>
  <sheetFormatPr baseColWidth="10" defaultColWidth="10.6640625" defaultRowHeight="15.5" x14ac:dyDescent="0.35"/>
  <cols>
    <col min="1" max="1" width="10.6640625" style="201"/>
    <col min="2" max="2" width="18" style="201" customWidth="1"/>
    <col min="3" max="3" width="18.1640625" style="201" customWidth="1"/>
    <col min="4" max="4" width="20.08203125" style="201" customWidth="1"/>
    <col min="5" max="5" width="19.25" style="201" customWidth="1"/>
    <col min="6" max="6" width="16.33203125" style="201" customWidth="1"/>
    <col min="7" max="16384" width="10.6640625" style="201"/>
  </cols>
  <sheetData>
    <row r="1" spans="1:7" x14ac:dyDescent="0.35">
      <c r="A1" s="202"/>
      <c r="B1" s="202"/>
      <c r="C1" s="202"/>
      <c r="D1" s="202"/>
      <c r="E1" s="202"/>
      <c r="F1" s="202"/>
    </row>
    <row r="2" spans="1:7" ht="18" x14ac:dyDescent="0.4">
      <c r="A2" s="202"/>
      <c r="B2" s="204" t="s">
        <v>714</v>
      </c>
      <c r="C2" s="202"/>
      <c r="D2" s="202"/>
      <c r="E2" s="202"/>
      <c r="F2" s="202"/>
      <c r="G2" s="203" t="s">
        <v>253</v>
      </c>
    </row>
    <row r="3" spans="1:7" x14ac:dyDescent="0.35">
      <c r="A3" s="202"/>
      <c r="B3" s="202"/>
      <c r="C3" s="202"/>
      <c r="D3" s="202"/>
      <c r="E3" s="202"/>
      <c r="F3" s="202"/>
      <c r="G3" s="202"/>
    </row>
    <row r="4" spans="1:7" x14ac:dyDescent="0.35">
      <c r="B4" s="47" t="s">
        <v>78</v>
      </c>
      <c r="C4" s="52">
        <v>2022</v>
      </c>
      <c r="D4" s="52">
        <v>2023</v>
      </c>
      <c r="E4" s="52">
        <v>2024</v>
      </c>
      <c r="F4" s="52">
        <v>2025</v>
      </c>
    </row>
    <row r="5" spans="1:7" x14ac:dyDescent="0.35">
      <c r="B5" s="7" t="s">
        <v>530</v>
      </c>
      <c r="C5" s="8" t="s">
        <v>5</v>
      </c>
      <c r="D5" s="8">
        <v>218899</v>
      </c>
      <c r="E5" s="8">
        <v>219327</v>
      </c>
      <c r="F5" s="8">
        <v>262419</v>
      </c>
    </row>
    <row r="6" spans="1:7" x14ac:dyDescent="0.35">
      <c r="B6" s="7" t="s">
        <v>4</v>
      </c>
      <c r="C6" s="8" t="s">
        <v>5</v>
      </c>
      <c r="D6" s="8" t="s">
        <v>5</v>
      </c>
      <c r="E6" s="8">
        <v>428</v>
      </c>
      <c r="F6" s="8">
        <f>+F5-E5</f>
        <v>43092</v>
      </c>
      <c r="G6" s="522"/>
    </row>
    <row r="7" spans="1:7" x14ac:dyDescent="0.35">
      <c r="B7" s="47" t="s">
        <v>179</v>
      </c>
      <c r="C7" s="52" t="s">
        <v>5</v>
      </c>
      <c r="D7" s="52" t="s">
        <v>5</v>
      </c>
      <c r="E7" s="479">
        <v>1.9499999999999999E-3</v>
      </c>
      <c r="F7" s="479">
        <f>+F6/E5</f>
        <v>0.19647375836080372</v>
      </c>
    </row>
  </sheetData>
  <hyperlinks>
    <hyperlink ref="G2" location="'Cotisat° trim RC'!A1" display="Variable suivante" xr:uid="{65FEE790-56FC-4890-8248-4B910340D78A}"/>
  </hyperlinks>
  <pageMargins left="0.7" right="0.7" top="0.75" bottom="0.75" header="0.3" footer="0.3"/>
  <drawing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0F95C8-6E95-46ED-A6E5-5D3F6F438313}">
  <sheetPr>
    <tabColor theme="0"/>
  </sheetPr>
  <dimension ref="A1:G19"/>
  <sheetViews>
    <sheetView workbookViewId="0">
      <selection activeCell="G2" sqref="G2"/>
    </sheetView>
  </sheetViews>
  <sheetFormatPr baseColWidth="10" defaultColWidth="10.6640625" defaultRowHeight="15.5" x14ac:dyDescent="0.35"/>
  <cols>
    <col min="1" max="1" width="10.6640625" style="201"/>
    <col min="2" max="2" width="28.6640625" style="201" customWidth="1"/>
    <col min="3" max="3" width="40.1640625" style="201" customWidth="1"/>
    <col min="4" max="16384" width="10.6640625" style="201"/>
  </cols>
  <sheetData>
    <row r="1" spans="1:7" x14ac:dyDescent="0.35">
      <c r="A1" s="202"/>
      <c r="B1" s="202"/>
      <c r="C1" s="202"/>
      <c r="D1" s="202"/>
      <c r="E1" s="202"/>
      <c r="F1" s="202"/>
      <c r="G1" s="203"/>
    </row>
    <row r="2" spans="1:7" ht="18" x14ac:dyDescent="0.4">
      <c r="A2" s="202"/>
      <c r="B2" s="204" t="s">
        <v>499</v>
      </c>
      <c r="C2" s="202"/>
      <c r="D2" s="202"/>
      <c r="E2" s="202"/>
      <c r="F2" s="202"/>
      <c r="G2" s="205" t="s">
        <v>254</v>
      </c>
    </row>
    <row r="3" spans="1:7" x14ac:dyDescent="0.35">
      <c r="A3" s="202"/>
      <c r="B3" s="202"/>
      <c r="C3" s="202"/>
      <c r="D3" s="202"/>
      <c r="E3" s="202"/>
      <c r="F3" s="202"/>
      <c r="G3" s="202"/>
    </row>
    <row r="4" spans="1:7" x14ac:dyDescent="0.35">
      <c r="B4" s="17" t="s">
        <v>70</v>
      </c>
      <c r="C4" s="267" t="s">
        <v>532</v>
      </c>
      <c r="D4" s="270"/>
    </row>
    <row r="5" spans="1:7" x14ac:dyDescent="0.35">
      <c r="B5" s="30">
        <v>2023</v>
      </c>
      <c r="C5" s="357" t="s">
        <v>623</v>
      </c>
      <c r="D5" s="195"/>
    </row>
    <row r="6" spans="1:7" x14ac:dyDescent="0.35">
      <c r="B6" s="7" t="s">
        <v>72</v>
      </c>
      <c r="C6" s="269" t="s">
        <v>5</v>
      </c>
      <c r="D6" s="195"/>
    </row>
    <row r="7" spans="1:7" x14ac:dyDescent="0.35">
      <c r="B7" s="7" t="s">
        <v>73</v>
      </c>
      <c r="C7" s="269" t="s">
        <v>5</v>
      </c>
      <c r="D7" s="270"/>
    </row>
    <row r="8" spans="1:7" x14ac:dyDescent="0.35">
      <c r="B8" s="7" t="s">
        <v>74</v>
      </c>
      <c r="C8" s="86">
        <v>16731880053</v>
      </c>
    </row>
    <row r="9" spans="1:7" x14ac:dyDescent="0.35">
      <c r="B9" s="271" t="s">
        <v>71</v>
      </c>
      <c r="C9" s="272">
        <v>13501097237</v>
      </c>
    </row>
    <row r="10" spans="1:7" x14ac:dyDescent="0.35">
      <c r="B10" s="30">
        <v>2024</v>
      </c>
      <c r="C10" s="268">
        <f>C11+C12+C13+C14</f>
        <v>55229694789</v>
      </c>
      <c r="E10" s="513"/>
    </row>
    <row r="11" spans="1:7" x14ac:dyDescent="0.35">
      <c r="B11" s="7" t="s">
        <v>72</v>
      </c>
      <c r="C11" s="269">
        <v>13380422427</v>
      </c>
    </row>
    <row r="12" spans="1:7" x14ac:dyDescent="0.35">
      <c r="B12" s="7" t="s">
        <v>73</v>
      </c>
      <c r="C12" s="269">
        <v>13380581085</v>
      </c>
    </row>
    <row r="13" spans="1:7" x14ac:dyDescent="0.35">
      <c r="B13" s="7" t="s">
        <v>74</v>
      </c>
      <c r="C13" s="86">
        <v>13709428977</v>
      </c>
    </row>
    <row r="14" spans="1:7" x14ac:dyDescent="0.35">
      <c r="B14" s="271" t="s">
        <v>71</v>
      </c>
      <c r="C14" s="272">
        <v>14759262300</v>
      </c>
    </row>
    <row r="15" spans="1:7" x14ac:dyDescent="0.35">
      <c r="B15" s="30">
        <v>2025</v>
      </c>
      <c r="C15" s="268">
        <v>66068418725</v>
      </c>
    </row>
    <row r="16" spans="1:7" x14ac:dyDescent="0.35">
      <c r="B16" s="7" t="s">
        <v>72</v>
      </c>
      <c r="C16" s="269">
        <v>15044971431</v>
      </c>
    </row>
    <row r="17" spans="2:3" x14ac:dyDescent="0.35">
      <c r="B17" s="7" t="s">
        <v>73</v>
      </c>
      <c r="C17" s="269">
        <v>15008762757</v>
      </c>
    </row>
    <row r="18" spans="2:3" x14ac:dyDescent="0.35">
      <c r="B18" s="7" t="s">
        <v>74</v>
      </c>
      <c r="C18" s="86">
        <v>15232320087</v>
      </c>
    </row>
    <row r="19" spans="2:3" x14ac:dyDescent="0.35">
      <c r="B19" s="271" t="s">
        <v>71</v>
      </c>
      <c r="C19" s="272">
        <v>20782364450</v>
      </c>
    </row>
  </sheetData>
  <hyperlinks>
    <hyperlink ref="G2" location="'Cotisants RC'!A1" display="Variable précédente" xr:uid="{A921C928-890E-49F2-88E1-82DB86CB0A3A}"/>
  </hyperlinks>
  <pageMargins left="0.7" right="0.7" top="0.75" bottom="0.75" header="0.3" footer="0.3"/>
  <drawing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FA90E2-AAFC-4C18-942F-4D3697801870}">
  <sheetPr>
    <tabColor theme="9"/>
  </sheetPr>
  <dimension ref="A1:G64"/>
  <sheetViews>
    <sheetView workbookViewId="0">
      <pane xSplit="1" ySplit="4" topLeftCell="B44" activePane="bottomRight" state="frozen"/>
      <selection pane="topRight" activeCell="B1" sqref="B1"/>
      <selection pane="bottomLeft" activeCell="A5" sqref="A5"/>
      <selection pane="bottomRight" activeCell="E2" sqref="E2"/>
    </sheetView>
  </sheetViews>
  <sheetFormatPr baseColWidth="10" defaultColWidth="10.6640625" defaultRowHeight="15.5" x14ac:dyDescent="0.35"/>
  <cols>
    <col min="1" max="1" width="10.6640625" style="201"/>
    <col min="2" max="2" width="30.83203125" style="201" customWidth="1"/>
    <col min="3" max="3" width="44.1640625" style="201" customWidth="1"/>
    <col min="4" max="16384" width="10.6640625" style="201"/>
  </cols>
  <sheetData>
    <row r="1" spans="1:7" x14ac:dyDescent="0.35">
      <c r="A1" s="202"/>
      <c r="B1" s="202"/>
      <c r="C1" s="202"/>
      <c r="D1" s="202"/>
      <c r="F1" s="202"/>
    </row>
    <row r="2" spans="1:7" ht="18" x14ac:dyDescent="0.4">
      <c r="A2" s="202"/>
      <c r="B2" s="204" t="s">
        <v>636</v>
      </c>
      <c r="C2" s="202"/>
      <c r="D2" s="202"/>
      <c r="E2" s="203" t="s">
        <v>253</v>
      </c>
      <c r="F2" s="202"/>
      <c r="G2" s="205"/>
    </row>
    <row r="3" spans="1:7" x14ac:dyDescent="0.35">
      <c r="A3" s="202"/>
      <c r="B3" s="202"/>
      <c r="C3" s="202"/>
      <c r="D3" s="202"/>
      <c r="E3" s="202"/>
      <c r="F3" s="202"/>
      <c r="G3" s="202"/>
    </row>
    <row r="4" spans="1:7" x14ac:dyDescent="0.35">
      <c r="B4" s="17" t="s">
        <v>70</v>
      </c>
      <c r="C4" s="267" t="s">
        <v>14</v>
      </c>
      <c r="D4" s="270"/>
    </row>
    <row r="5" spans="1:7" x14ac:dyDescent="0.35">
      <c r="B5" s="30">
        <v>2022</v>
      </c>
      <c r="C5" s="357">
        <v>9810107490</v>
      </c>
      <c r="D5" s="195"/>
    </row>
    <row r="6" spans="1:7" x14ac:dyDescent="0.35">
      <c r="B6" s="7" t="s">
        <v>98</v>
      </c>
      <c r="C6" s="269">
        <v>1635017915</v>
      </c>
      <c r="D6" s="195"/>
    </row>
    <row r="7" spans="1:7" x14ac:dyDescent="0.35">
      <c r="B7" s="7" t="s">
        <v>99</v>
      </c>
      <c r="C7" s="269">
        <v>1635017915</v>
      </c>
      <c r="D7" s="270"/>
    </row>
    <row r="8" spans="1:7" x14ac:dyDescent="0.35">
      <c r="B8" s="127" t="s">
        <v>100</v>
      </c>
      <c r="C8" s="354">
        <v>1635017915</v>
      </c>
    </row>
    <row r="9" spans="1:7" x14ac:dyDescent="0.35">
      <c r="B9" s="355" t="s">
        <v>74</v>
      </c>
      <c r="C9" s="356">
        <v>4905053745</v>
      </c>
    </row>
    <row r="10" spans="1:7" x14ac:dyDescent="0.35">
      <c r="B10" s="194" t="s">
        <v>89</v>
      </c>
      <c r="C10" s="269">
        <v>1635017915</v>
      </c>
    </row>
    <row r="11" spans="1:7" x14ac:dyDescent="0.35">
      <c r="B11" s="194" t="s">
        <v>90</v>
      </c>
      <c r="C11" s="269">
        <v>1635017915</v>
      </c>
    </row>
    <row r="12" spans="1:7" x14ac:dyDescent="0.35">
      <c r="B12" s="194" t="s">
        <v>91</v>
      </c>
      <c r="C12" s="269">
        <v>1635017915</v>
      </c>
    </row>
    <row r="13" spans="1:7" x14ac:dyDescent="0.35">
      <c r="B13" s="355" t="s">
        <v>71</v>
      </c>
      <c r="C13" s="356">
        <v>4905053745</v>
      </c>
    </row>
    <row r="14" spans="1:7" x14ac:dyDescent="0.35">
      <c r="B14" s="30">
        <v>2023</v>
      </c>
      <c r="C14" s="30" t="s">
        <v>637</v>
      </c>
    </row>
    <row r="15" spans="1:7" x14ac:dyDescent="0.35">
      <c r="B15" s="7" t="s">
        <v>92</v>
      </c>
      <c r="C15" s="269">
        <v>1635017915</v>
      </c>
    </row>
    <row r="16" spans="1:7" x14ac:dyDescent="0.35">
      <c r="B16" s="7" t="s">
        <v>93</v>
      </c>
      <c r="C16" s="269">
        <v>1635017915</v>
      </c>
    </row>
    <row r="17" spans="2:3" x14ac:dyDescent="0.35">
      <c r="B17" s="7" t="s">
        <v>94</v>
      </c>
      <c r="C17" s="269">
        <v>1635017915</v>
      </c>
    </row>
    <row r="18" spans="2:3" x14ac:dyDescent="0.35">
      <c r="B18" s="136" t="s">
        <v>72</v>
      </c>
      <c r="C18" s="360">
        <v>4905053745</v>
      </c>
    </row>
    <row r="19" spans="2:3" x14ac:dyDescent="0.35">
      <c r="B19" s="7" t="s">
        <v>95</v>
      </c>
      <c r="C19" s="269">
        <v>1635017915</v>
      </c>
    </row>
    <row r="20" spans="2:3" x14ac:dyDescent="0.35">
      <c r="B20" s="7" t="s">
        <v>96</v>
      </c>
      <c r="C20" s="269">
        <v>1635017915</v>
      </c>
    </row>
    <row r="21" spans="2:3" x14ac:dyDescent="0.35">
      <c r="B21" s="7" t="s">
        <v>97</v>
      </c>
      <c r="C21" s="269">
        <v>1635017915</v>
      </c>
    </row>
    <row r="22" spans="2:3" x14ac:dyDescent="0.35">
      <c r="B22" s="355" t="s">
        <v>73</v>
      </c>
      <c r="C22" s="356">
        <v>4905053745</v>
      </c>
    </row>
    <row r="23" spans="2:3" x14ac:dyDescent="0.35">
      <c r="B23" s="7" t="s">
        <v>98</v>
      </c>
      <c r="C23" s="269">
        <v>1635017915</v>
      </c>
    </row>
    <row r="24" spans="2:3" x14ac:dyDescent="0.35">
      <c r="B24" s="7" t="s">
        <v>99</v>
      </c>
      <c r="C24" s="269">
        <v>1635017915</v>
      </c>
    </row>
    <row r="25" spans="2:3" x14ac:dyDescent="0.35">
      <c r="B25" s="7" t="s">
        <v>100</v>
      </c>
      <c r="C25" s="269">
        <v>1635017915</v>
      </c>
    </row>
    <row r="26" spans="2:3" x14ac:dyDescent="0.35">
      <c r="B26" s="355" t="s">
        <v>74</v>
      </c>
      <c r="C26" s="356">
        <v>4905053745</v>
      </c>
    </row>
    <row r="27" spans="2:3" x14ac:dyDescent="0.35">
      <c r="B27" s="7" t="s">
        <v>89</v>
      </c>
      <c r="C27" s="269">
        <v>1635017915</v>
      </c>
    </row>
    <row r="28" spans="2:3" x14ac:dyDescent="0.35">
      <c r="B28" s="7" t="s">
        <v>90</v>
      </c>
      <c r="C28" s="269">
        <v>1635017915</v>
      </c>
    </row>
    <row r="29" spans="2:3" x14ac:dyDescent="0.35">
      <c r="B29" s="7" t="s">
        <v>91</v>
      </c>
      <c r="C29" s="269">
        <v>1635017915</v>
      </c>
    </row>
    <row r="30" spans="2:3" x14ac:dyDescent="0.35">
      <c r="B30" s="355" t="s">
        <v>71</v>
      </c>
      <c r="C30" s="356">
        <v>4905053745</v>
      </c>
    </row>
    <row r="31" spans="2:3" x14ac:dyDescent="0.35">
      <c r="B31" s="30">
        <v>2024</v>
      </c>
      <c r="C31" s="313" t="s">
        <v>637</v>
      </c>
    </row>
    <row r="32" spans="2:3" x14ac:dyDescent="0.35">
      <c r="B32" s="7" t="s">
        <v>92</v>
      </c>
      <c r="C32" s="269">
        <v>1635017915</v>
      </c>
    </row>
    <row r="33" spans="2:3" x14ac:dyDescent="0.35">
      <c r="B33" s="7" t="s">
        <v>93</v>
      </c>
      <c r="C33" s="269">
        <v>1635017915</v>
      </c>
    </row>
    <row r="34" spans="2:3" x14ac:dyDescent="0.35">
      <c r="B34" s="7" t="s">
        <v>94</v>
      </c>
      <c r="C34" s="269">
        <v>1635017915</v>
      </c>
    </row>
    <row r="35" spans="2:3" x14ac:dyDescent="0.35">
      <c r="B35" s="136" t="s">
        <v>72</v>
      </c>
      <c r="C35" s="360">
        <v>4905053745</v>
      </c>
    </row>
    <row r="36" spans="2:3" x14ac:dyDescent="0.35">
      <c r="B36" s="7" t="s">
        <v>95</v>
      </c>
      <c r="C36" s="269">
        <v>1635017915</v>
      </c>
    </row>
    <row r="37" spans="2:3" x14ac:dyDescent="0.35">
      <c r="B37" s="7" t="s">
        <v>96</v>
      </c>
      <c r="C37" s="269">
        <v>1635017915</v>
      </c>
    </row>
    <row r="38" spans="2:3" x14ac:dyDescent="0.35">
      <c r="B38" s="7" t="s">
        <v>97</v>
      </c>
      <c r="C38" s="269">
        <v>1635017915</v>
      </c>
    </row>
    <row r="39" spans="2:3" x14ac:dyDescent="0.35">
      <c r="B39" s="355" t="s">
        <v>73</v>
      </c>
      <c r="C39" s="356">
        <v>4905053745</v>
      </c>
    </row>
    <row r="40" spans="2:3" x14ac:dyDescent="0.35">
      <c r="B40" s="7" t="s">
        <v>98</v>
      </c>
      <c r="C40" s="269">
        <v>1635017915</v>
      </c>
    </row>
    <row r="41" spans="2:3" x14ac:dyDescent="0.35">
      <c r="B41" s="7" t="s">
        <v>99</v>
      </c>
      <c r="C41" s="269">
        <v>1635017915</v>
      </c>
    </row>
    <row r="42" spans="2:3" x14ac:dyDescent="0.35">
      <c r="B42" s="7" t="s">
        <v>100</v>
      </c>
      <c r="C42" s="269">
        <v>1635017915</v>
      </c>
    </row>
    <row r="43" spans="2:3" x14ac:dyDescent="0.35">
      <c r="B43" s="355" t="s">
        <v>74</v>
      </c>
      <c r="C43" s="356">
        <v>4905053745</v>
      </c>
    </row>
    <row r="44" spans="2:3" x14ac:dyDescent="0.35">
      <c r="B44" s="7" t="s">
        <v>89</v>
      </c>
      <c r="C44" s="269">
        <v>1635017915</v>
      </c>
    </row>
    <row r="45" spans="2:3" x14ac:dyDescent="0.35">
      <c r="B45" s="7" t="s">
        <v>90</v>
      </c>
      <c r="C45" s="269">
        <v>1635017915</v>
      </c>
    </row>
    <row r="46" spans="2:3" x14ac:dyDescent="0.35">
      <c r="B46" s="7" t="s">
        <v>91</v>
      </c>
      <c r="C46" s="269">
        <v>1635017915</v>
      </c>
    </row>
    <row r="47" spans="2:3" x14ac:dyDescent="0.35">
      <c r="B47" s="355" t="s">
        <v>71</v>
      </c>
      <c r="C47" s="356">
        <v>4905053745</v>
      </c>
    </row>
    <row r="48" spans="2:3" x14ac:dyDescent="0.35">
      <c r="B48" s="30">
        <v>2025</v>
      </c>
      <c r="C48" s="313" t="s">
        <v>637</v>
      </c>
    </row>
    <row r="49" spans="2:3" x14ac:dyDescent="0.35">
      <c r="B49" s="7" t="s">
        <v>92</v>
      </c>
      <c r="C49" s="269">
        <v>1635017915</v>
      </c>
    </row>
    <row r="50" spans="2:3" x14ac:dyDescent="0.35">
      <c r="B50" s="7" t="s">
        <v>93</v>
      </c>
      <c r="C50" s="269">
        <v>1635017915</v>
      </c>
    </row>
    <row r="51" spans="2:3" x14ac:dyDescent="0.35">
      <c r="B51" s="7" t="s">
        <v>94</v>
      </c>
      <c r="C51" s="269">
        <v>1635017915</v>
      </c>
    </row>
    <row r="52" spans="2:3" x14ac:dyDescent="0.35">
      <c r="B52" s="136" t="s">
        <v>72</v>
      </c>
      <c r="C52" s="360">
        <v>4905053745</v>
      </c>
    </row>
    <row r="53" spans="2:3" x14ac:dyDescent="0.35">
      <c r="B53" s="7" t="s">
        <v>95</v>
      </c>
      <c r="C53" s="269">
        <v>1635017915</v>
      </c>
    </row>
    <row r="54" spans="2:3" x14ac:dyDescent="0.35">
      <c r="B54" s="7" t="s">
        <v>96</v>
      </c>
      <c r="C54" s="269">
        <v>1635017915</v>
      </c>
    </row>
    <row r="55" spans="2:3" x14ac:dyDescent="0.35">
      <c r="B55" s="7" t="s">
        <v>97</v>
      </c>
      <c r="C55" s="269">
        <v>1635017915</v>
      </c>
    </row>
    <row r="56" spans="2:3" x14ac:dyDescent="0.35">
      <c r="B56" s="355" t="s">
        <v>73</v>
      </c>
      <c r="C56" s="356">
        <v>4905053745</v>
      </c>
    </row>
    <row r="57" spans="2:3" x14ac:dyDescent="0.35">
      <c r="B57" s="7" t="s">
        <v>98</v>
      </c>
      <c r="C57" s="269">
        <v>1635017915</v>
      </c>
    </row>
    <row r="58" spans="2:3" x14ac:dyDescent="0.35">
      <c r="B58" s="7" t="s">
        <v>99</v>
      </c>
      <c r="C58" s="269">
        <v>1635017915</v>
      </c>
    </row>
    <row r="59" spans="2:3" x14ac:dyDescent="0.35">
      <c r="B59" s="7" t="s">
        <v>100</v>
      </c>
      <c r="C59" s="269">
        <v>1635017915</v>
      </c>
    </row>
    <row r="60" spans="2:3" x14ac:dyDescent="0.35">
      <c r="B60" s="355" t="s">
        <v>74</v>
      </c>
      <c r="C60" s="356">
        <v>4905053745</v>
      </c>
    </row>
    <row r="61" spans="2:3" x14ac:dyDescent="0.35">
      <c r="B61" s="7" t="s">
        <v>89</v>
      </c>
      <c r="C61" s="269">
        <v>1635017915</v>
      </c>
    </row>
    <row r="62" spans="2:3" x14ac:dyDescent="0.35">
      <c r="B62" s="7" t="s">
        <v>90</v>
      </c>
      <c r="C62" s="269">
        <v>1635017915</v>
      </c>
    </row>
    <row r="63" spans="2:3" x14ac:dyDescent="0.35">
      <c r="B63" s="7" t="s">
        <v>91</v>
      </c>
      <c r="C63" s="269">
        <v>1635017915</v>
      </c>
    </row>
    <row r="64" spans="2:3" x14ac:dyDescent="0.35">
      <c r="B64" s="355" t="s">
        <v>71</v>
      </c>
      <c r="C64" s="356">
        <v>4905053745</v>
      </c>
    </row>
  </sheetData>
  <hyperlinks>
    <hyperlink ref="E2" location="'Beneficiaires Basc'!A1" display="Variable suivante" xr:uid="{C4A77D9E-B118-4939-858E-F439B04821CC}"/>
  </hyperlinks>
  <pageMargins left="0.7" right="0.7" top="0.75" bottom="0.75" header="0.3" footer="0.3"/>
  <drawing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08CA79-DEF8-4799-A580-1FAEB4D1C1EA}">
  <sheetPr>
    <tabColor theme="0"/>
  </sheetPr>
  <dimension ref="A1:G9"/>
  <sheetViews>
    <sheetView workbookViewId="0">
      <selection activeCell="G2" sqref="G2"/>
    </sheetView>
  </sheetViews>
  <sheetFormatPr baseColWidth="10" defaultColWidth="10.6640625" defaultRowHeight="15.5" x14ac:dyDescent="0.35"/>
  <cols>
    <col min="1" max="1" width="10.6640625" style="201"/>
    <col min="2" max="2" width="26.25" style="201" customWidth="1"/>
    <col min="3" max="3" width="20.6640625" style="201" customWidth="1"/>
    <col min="4" max="4" width="16.58203125" style="201" customWidth="1"/>
    <col min="5" max="5" width="19.75" style="201" customWidth="1"/>
    <col min="6" max="6" width="20.33203125" style="201" customWidth="1"/>
    <col min="7" max="16384" width="10.6640625" style="201"/>
  </cols>
  <sheetData>
    <row r="1" spans="1:7" x14ac:dyDescent="0.35">
      <c r="A1" s="202"/>
      <c r="B1" s="202"/>
      <c r="C1" s="202"/>
      <c r="D1" s="202"/>
      <c r="E1" s="202"/>
      <c r="F1" s="202"/>
    </row>
    <row r="2" spans="1:7" ht="18" x14ac:dyDescent="0.4">
      <c r="A2" s="202"/>
      <c r="B2" s="204" t="s">
        <v>505</v>
      </c>
      <c r="C2" s="202"/>
      <c r="D2" s="202"/>
      <c r="E2" s="202"/>
      <c r="F2" s="202"/>
      <c r="G2" s="203" t="s">
        <v>253</v>
      </c>
    </row>
    <row r="4" spans="1:7" x14ac:dyDescent="0.35">
      <c r="B4" s="47" t="s">
        <v>78</v>
      </c>
      <c r="C4" s="52">
        <v>2022</v>
      </c>
      <c r="D4" s="52">
        <v>2023</v>
      </c>
      <c r="E4" s="52">
        <v>2024</v>
      </c>
      <c r="F4" s="52">
        <v>2025</v>
      </c>
    </row>
    <row r="5" spans="1:7" ht="17" customHeight="1" x14ac:dyDescent="0.35">
      <c r="B5" s="7" t="s">
        <v>535</v>
      </c>
      <c r="C5" s="8">
        <v>3653</v>
      </c>
      <c r="D5" s="403" t="s">
        <v>624</v>
      </c>
      <c r="E5" s="403" t="s">
        <v>728</v>
      </c>
      <c r="F5" s="284">
        <v>2561</v>
      </c>
    </row>
    <row r="6" spans="1:7" ht="17" customHeight="1" x14ac:dyDescent="0.35">
      <c r="B6" s="127" t="s">
        <v>537</v>
      </c>
      <c r="C6" s="167">
        <v>6177</v>
      </c>
      <c r="D6" s="404" t="s">
        <v>625</v>
      </c>
      <c r="E6" s="404" t="s">
        <v>729</v>
      </c>
      <c r="F6" s="325">
        <v>4933</v>
      </c>
    </row>
    <row r="7" spans="1:7" x14ac:dyDescent="0.35">
      <c r="B7" s="326" t="s">
        <v>14</v>
      </c>
      <c r="C7" s="327">
        <v>9830</v>
      </c>
      <c r="D7" s="407" t="s">
        <v>626</v>
      </c>
      <c r="E7" s="407">
        <v>10795</v>
      </c>
      <c r="F7" s="329">
        <v>7494</v>
      </c>
    </row>
    <row r="8" spans="1:7" x14ac:dyDescent="0.35">
      <c r="B8" s="44" t="s">
        <v>4</v>
      </c>
      <c r="C8" s="328" t="s">
        <v>5</v>
      </c>
      <c r="D8" s="408" t="s">
        <v>627</v>
      </c>
      <c r="E8" s="408" t="s">
        <v>730</v>
      </c>
      <c r="F8" s="537">
        <f>+F7-E7</f>
        <v>-3301</v>
      </c>
      <c r="G8" s="503"/>
    </row>
    <row r="9" spans="1:7" x14ac:dyDescent="0.35">
      <c r="B9" s="266" t="s">
        <v>179</v>
      </c>
      <c r="C9" s="275" t="s">
        <v>5</v>
      </c>
      <c r="D9" s="224">
        <v>0.4224</v>
      </c>
      <c r="E9" s="224">
        <v>-0.22789999999999999</v>
      </c>
      <c r="F9" s="281">
        <f>+F8/E7</f>
        <v>-0.30578971746178785</v>
      </c>
    </row>
  </sheetData>
  <hyperlinks>
    <hyperlink ref="G2" location="'Ayant droit retr Basc'!A1" display="Variable suivante" xr:uid="{A7C917A8-7900-46CC-9D8D-C2558E30EDB7}"/>
  </hyperlinks>
  <pageMargins left="0.7" right="0.7" top="0.75" bottom="0.75" header="0.3" footer="0.3"/>
  <drawing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62C1E6-5B1D-4F7D-925D-FD8E454A303A}">
  <sheetPr>
    <tabColor theme="0"/>
  </sheetPr>
  <dimension ref="A1:G13"/>
  <sheetViews>
    <sheetView workbookViewId="0">
      <selection activeCell="G1" sqref="G1"/>
    </sheetView>
  </sheetViews>
  <sheetFormatPr baseColWidth="10" defaultColWidth="10.6640625" defaultRowHeight="15.5" x14ac:dyDescent="0.35"/>
  <cols>
    <col min="1" max="1" width="10.6640625" style="201"/>
    <col min="2" max="2" width="26.25" style="201" customWidth="1"/>
    <col min="3" max="3" width="17.33203125" style="201" customWidth="1"/>
    <col min="4" max="4" width="18.4140625" style="201" customWidth="1"/>
    <col min="5" max="5" width="16.83203125" style="201" customWidth="1"/>
    <col min="6" max="6" width="17.25" style="201" customWidth="1"/>
    <col min="7" max="16384" width="10.6640625" style="201"/>
  </cols>
  <sheetData>
    <row r="1" spans="1:7" x14ac:dyDescent="0.35">
      <c r="A1" s="202" t="s">
        <v>3</v>
      </c>
      <c r="B1" s="202"/>
      <c r="C1" s="202"/>
      <c r="D1" s="202"/>
      <c r="E1" s="202"/>
      <c r="F1" s="202"/>
      <c r="G1" s="203" t="s">
        <v>253</v>
      </c>
    </row>
    <row r="2" spans="1:7" ht="18" x14ac:dyDescent="0.4">
      <c r="A2" s="202"/>
      <c r="B2" s="204" t="s">
        <v>538</v>
      </c>
      <c r="C2" s="204"/>
      <c r="D2" s="202"/>
      <c r="E2" s="202"/>
      <c r="F2" s="202"/>
      <c r="G2" s="205" t="s">
        <v>254</v>
      </c>
    </row>
    <row r="4" spans="1:7" x14ac:dyDescent="0.35">
      <c r="B4" s="47" t="s">
        <v>539</v>
      </c>
      <c r="C4" s="52">
        <v>2022</v>
      </c>
      <c r="D4" s="52">
        <v>2023</v>
      </c>
      <c r="E4" s="413">
        <v>2024</v>
      </c>
      <c r="F4" s="413">
        <v>2025</v>
      </c>
    </row>
    <row r="5" spans="1:7" x14ac:dyDescent="0.35">
      <c r="B5" s="7" t="s">
        <v>540</v>
      </c>
      <c r="C5" s="8" t="s">
        <v>5</v>
      </c>
      <c r="D5" s="179">
        <v>8741</v>
      </c>
      <c r="E5" s="179" t="s">
        <v>731</v>
      </c>
      <c r="F5" s="410">
        <v>2561</v>
      </c>
    </row>
    <row r="6" spans="1:7" x14ac:dyDescent="0.35">
      <c r="B6" s="127" t="s">
        <v>541</v>
      </c>
      <c r="C6" s="167" t="s">
        <v>5</v>
      </c>
      <c r="D6" s="398">
        <v>719</v>
      </c>
      <c r="E6" s="398">
        <v>720</v>
      </c>
      <c r="F6" s="411">
        <v>4933</v>
      </c>
    </row>
    <row r="7" spans="1:7" x14ac:dyDescent="0.35">
      <c r="B7" s="77" t="s">
        <v>14</v>
      </c>
      <c r="C7" s="55" t="s">
        <v>5</v>
      </c>
      <c r="D7" s="409">
        <v>9460</v>
      </c>
      <c r="E7" s="409" t="s">
        <v>729</v>
      </c>
      <c r="F7" s="412">
        <v>7494</v>
      </c>
    </row>
    <row r="8" spans="1:7" x14ac:dyDescent="0.35">
      <c r="B8" s="7" t="s">
        <v>4</v>
      </c>
      <c r="C8" s="8" t="s">
        <v>5</v>
      </c>
      <c r="D8" s="403" t="s">
        <v>5</v>
      </c>
      <c r="E8" s="179" t="s">
        <v>732</v>
      </c>
      <c r="F8" s="538">
        <v>-3244</v>
      </c>
    </row>
    <row r="9" spans="1:7" x14ac:dyDescent="0.35">
      <c r="B9" s="266" t="s">
        <v>179</v>
      </c>
      <c r="C9" s="275" t="s">
        <v>5</v>
      </c>
      <c r="D9" s="345" t="s">
        <v>5</v>
      </c>
      <c r="E9" s="514">
        <v>-0.1242</v>
      </c>
      <c r="F9" s="285">
        <v>-0.30210467498603094</v>
      </c>
    </row>
    <row r="13" spans="1:7" x14ac:dyDescent="0.35">
      <c r="C13" s="339"/>
    </row>
  </sheetData>
  <hyperlinks>
    <hyperlink ref="G1" location="'Retr Basc par grade'!A1" display="Variable suivante" xr:uid="{5F54E2B8-8AFF-4BB3-BD85-974426B2F83C}"/>
    <hyperlink ref="G2" location="'Beneficiaires Basc'!A1" display="Variable précédente" xr:uid="{E53EB9CA-FDCF-49EF-8FF4-E4778A62FBA5}"/>
  </hyperlinks>
  <pageMargins left="0.7" right="0.7" top="0.75" bottom="0.75" header="0.3" footer="0.3"/>
  <drawing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4995CC-932C-439F-A347-A2F062E91326}">
  <sheetPr>
    <tabColor theme="0"/>
  </sheetPr>
  <dimension ref="A1:H16"/>
  <sheetViews>
    <sheetView workbookViewId="0">
      <selection activeCell="H1" sqref="H1"/>
    </sheetView>
  </sheetViews>
  <sheetFormatPr baseColWidth="10" defaultColWidth="10.6640625" defaultRowHeight="15.5" x14ac:dyDescent="0.35"/>
  <cols>
    <col min="1" max="1" width="10.6640625" style="201"/>
    <col min="2" max="2" width="19.75" style="201" customWidth="1"/>
    <col min="3" max="3" width="14.75" style="201" customWidth="1"/>
    <col min="4" max="5" width="16.4140625" style="201" customWidth="1"/>
    <col min="6" max="6" width="12.58203125" style="201" customWidth="1"/>
    <col min="7" max="16384" width="10.6640625" style="201"/>
  </cols>
  <sheetData>
    <row r="1" spans="1:8" x14ac:dyDescent="0.35">
      <c r="A1" s="202"/>
      <c r="B1" s="202"/>
      <c r="C1" s="202"/>
      <c r="D1" s="202"/>
      <c r="E1" s="202"/>
      <c r="F1" s="202"/>
      <c r="G1" s="202"/>
      <c r="H1" s="203" t="s">
        <v>253</v>
      </c>
    </row>
    <row r="2" spans="1:8" ht="18" x14ac:dyDescent="0.4">
      <c r="A2" s="202"/>
      <c r="B2" s="204" t="s">
        <v>507</v>
      </c>
      <c r="C2" s="202"/>
      <c r="D2" s="202"/>
      <c r="E2" s="202"/>
      <c r="F2" s="202"/>
      <c r="G2" s="202"/>
      <c r="H2" s="205" t="s">
        <v>254</v>
      </c>
    </row>
    <row r="4" spans="1:8" x14ac:dyDescent="0.35">
      <c r="B4" s="47" t="s">
        <v>101</v>
      </c>
      <c r="C4" s="324">
        <v>2023</v>
      </c>
      <c r="D4" s="324">
        <v>2024</v>
      </c>
      <c r="E4" s="324">
        <v>2025</v>
      </c>
      <c r="F4" s="277" t="s">
        <v>7</v>
      </c>
    </row>
    <row r="5" spans="1:8" x14ac:dyDescent="0.35">
      <c r="B5" s="7" t="s">
        <v>59</v>
      </c>
      <c r="C5" s="8">
        <v>373</v>
      </c>
      <c r="D5" s="8">
        <v>83</v>
      </c>
      <c r="E5" s="8">
        <v>95</v>
      </c>
      <c r="F5" s="178">
        <f>E5/$E$16</f>
        <v>3.709488481062085E-2</v>
      </c>
    </row>
    <row r="6" spans="1:8" x14ac:dyDescent="0.35">
      <c r="B6" s="7" t="s">
        <v>60</v>
      </c>
      <c r="C6" s="8">
        <v>337</v>
      </c>
      <c r="D6" s="8">
        <v>45</v>
      </c>
      <c r="E6" s="8">
        <v>112</v>
      </c>
      <c r="F6" s="178">
        <f t="shared" ref="F6:F15" si="0">E6/$E$16</f>
        <v>4.3732916829363533E-2</v>
      </c>
    </row>
    <row r="7" spans="1:8" x14ac:dyDescent="0.35">
      <c r="B7" s="7" t="s">
        <v>61</v>
      </c>
      <c r="C7" s="8">
        <v>613</v>
      </c>
      <c r="D7" s="8">
        <v>362</v>
      </c>
      <c r="E7" s="8">
        <v>175</v>
      </c>
      <c r="F7" s="178">
        <f t="shared" si="0"/>
        <v>6.8332682545880513E-2</v>
      </c>
    </row>
    <row r="8" spans="1:8" x14ac:dyDescent="0.35">
      <c r="B8" s="7" t="s">
        <v>62</v>
      </c>
      <c r="C8" s="8">
        <v>877</v>
      </c>
      <c r="D8" s="8">
        <v>273</v>
      </c>
      <c r="E8" s="8">
        <v>212</v>
      </c>
      <c r="F8" s="178">
        <f t="shared" si="0"/>
        <v>8.2780163998438114E-2</v>
      </c>
    </row>
    <row r="9" spans="1:8" x14ac:dyDescent="0.35">
      <c r="B9" s="7" t="s">
        <v>63</v>
      </c>
      <c r="C9" s="8">
        <v>727</v>
      </c>
      <c r="D9" s="8">
        <v>631</v>
      </c>
      <c r="E9" s="8">
        <v>634</v>
      </c>
      <c r="F9" s="178">
        <f t="shared" si="0"/>
        <v>0.24755954705193284</v>
      </c>
    </row>
    <row r="10" spans="1:8" x14ac:dyDescent="0.35">
      <c r="B10" s="7" t="s">
        <v>64</v>
      </c>
      <c r="C10" s="8">
        <v>615</v>
      </c>
      <c r="D10" s="8">
        <v>545</v>
      </c>
      <c r="E10" s="8">
        <v>548</v>
      </c>
      <c r="F10" s="178">
        <f t="shared" si="0"/>
        <v>0.2139789144865287</v>
      </c>
    </row>
    <row r="11" spans="1:8" x14ac:dyDescent="0.35">
      <c r="B11" s="7" t="s">
        <v>65</v>
      </c>
      <c r="C11" s="8">
        <v>436</v>
      </c>
      <c r="D11" s="8">
        <v>195</v>
      </c>
      <c r="E11" s="8">
        <v>367</v>
      </c>
      <c r="F11" s="178">
        <f t="shared" si="0"/>
        <v>0.14330339711050372</v>
      </c>
    </row>
    <row r="12" spans="1:8" x14ac:dyDescent="0.35">
      <c r="B12" s="7" t="s">
        <v>66</v>
      </c>
      <c r="C12" s="8">
        <v>344</v>
      </c>
      <c r="D12" s="8">
        <v>163</v>
      </c>
      <c r="E12" s="8">
        <v>268</v>
      </c>
      <c r="F12" s="178">
        <f t="shared" si="0"/>
        <v>0.10464662241311988</v>
      </c>
    </row>
    <row r="13" spans="1:8" x14ac:dyDescent="0.35">
      <c r="B13" s="7" t="s">
        <v>67</v>
      </c>
      <c r="C13" s="8">
        <v>121</v>
      </c>
      <c r="D13" s="8">
        <v>107</v>
      </c>
      <c r="E13" s="8">
        <v>87</v>
      </c>
      <c r="F13" s="178">
        <f t="shared" si="0"/>
        <v>3.3971105037094884E-2</v>
      </c>
    </row>
    <row r="14" spans="1:8" x14ac:dyDescent="0.35">
      <c r="B14" s="7" t="s">
        <v>68</v>
      </c>
      <c r="C14" s="8">
        <v>59</v>
      </c>
      <c r="D14" s="8">
        <v>13</v>
      </c>
      <c r="E14" s="8">
        <v>47</v>
      </c>
      <c r="F14" s="178">
        <f t="shared" si="0"/>
        <v>1.8352206169465052E-2</v>
      </c>
    </row>
    <row r="15" spans="1:8" x14ac:dyDescent="0.35">
      <c r="B15" s="127" t="s">
        <v>69</v>
      </c>
      <c r="C15" s="167">
        <v>20</v>
      </c>
      <c r="D15" s="167">
        <v>93</v>
      </c>
      <c r="E15" s="167">
        <v>16</v>
      </c>
      <c r="F15" s="178">
        <f t="shared" si="0"/>
        <v>6.247559547051933E-3</v>
      </c>
    </row>
    <row r="16" spans="1:8" x14ac:dyDescent="0.35">
      <c r="B16" s="77" t="s">
        <v>14</v>
      </c>
      <c r="C16" s="46" t="s">
        <v>536</v>
      </c>
      <c r="D16" s="46" t="s">
        <v>728</v>
      </c>
      <c r="E16" s="320">
        <v>2561</v>
      </c>
      <c r="F16" s="340">
        <v>1</v>
      </c>
    </row>
  </sheetData>
  <hyperlinks>
    <hyperlink ref="H1" location="'Retr Basc par grade et sexe'!A1" display="Variable suivante" xr:uid="{D61A19B6-D0A7-4BC4-AE6D-1358D963F107}"/>
    <hyperlink ref="H2" location="'Ayant droit retr Basc'!A1" display="Variable précédente" xr:uid="{8D00DC01-07D3-4782-BA1E-7898B759D2E6}"/>
  </hyperlink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5">
    <tabColor theme="0"/>
  </sheetPr>
  <dimension ref="B1:H72"/>
  <sheetViews>
    <sheetView showGridLines="0" workbookViewId="0">
      <selection activeCell="H1" sqref="H1"/>
    </sheetView>
  </sheetViews>
  <sheetFormatPr baseColWidth="10" defaultColWidth="11" defaultRowHeight="15.5" x14ac:dyDescent="0.35"/>
  <cols>
    <col min="1" max="2" width="11" style="12"/>
    <col min="3" max="3" width="55.25" style="12" bestFit="1" customWidth="1"/>
    <col min="4" max="6" width="11" style="12"/>
    <col min="7" max="7" width="11.75" style="12" customWidth="1"/>
    <col min="8" max="16384" width="11" style="12"/>
  </cols>
  <sheetData>
    <row r="1" spans="2:8" x14ac:dyDescent="0.35">
      <c r="H1" s="80" t="s">
        <v>253</v>
      </c>
    </row>
    <row r="2" spans="2:8" ht="18" x14ac:dyDescent="0.4">
      <c r="B2" s="11" t="s">
        <v>654</v>
      </c>
      <c r="H2" s="81" t="s">
        <v>254</v>
      </c>
    </row>
    <row r="4" spans="2:8" x14ac:dyDescent="0.35">
      <c r="B4" s="17" t="s">
        <v>6</v>
      </c>
      <c r="C4" s="20" t="s">
        <v>260</v>
      </c>
      <c r="D4" s="13">
        <v>2022</v>
      </c>
      <c r="E4" s="307">
        <v>2023</v>
      </c>
      <c r="F4" s="307">
        <v>2024</v>
      </c>
      <c r="G4" s="307">
        <v>2025</v>
      </c>
    </row>
    <row r="5" spans="2:8" x14ac:dyDescent="0.35">
      <c r="B5" s="7">
        <v>1</v>
      </c>
      <c r="C5" s="7" t="s">
        <v>18</v>
      </c>
      <c r="D5" s="8">
        <v>502</v>
      </c>
      <c r="E5" s="8">
        <v>1829</v>
      </c>
      <c r="F5" s="505">
        <v>1992</v>
      </c>
      <c r="G5" s="399" t="s">
        <v>843</v>
      </c>
    </row>
    <row r="6" spans="2:8" x14ac:dyDescent="0.35">
      <c r="B6" s="7">
        <v>2</v>
      </c>
      <c r="C6" s="7" t="s">
        <v>19</v>
      </c>
      <c r="D6" s="8">
        <v>533</v>
      </c>
      <c r="E6" s="8">
        <v>665</v>
      </c>
      <c r="F6" s="505">
        <v>638</v>
      </c>
      <c r="G6" s="399">
        <v>620</v>
      </c>
    </row>
    <row r="7" spans="2:8" x14ac:dyDescent="0.35">
      <c r="B7" s="7">
        <v>3</v>
      </c>
      <c r="C7" s="7" t="s">
        <v>264</v>
      </c>
      <c r="D7" s="8">
        <v>259</v>
      </c>
      <c r="E7" s="8">
        <v>525</v>
      </c>
      <c r="F7" s="505">
        <v>513</v>
      </c>
      <c r="G7" s="399">
        <v>503</v>
      </c>
    </row>
    <row r="8" spans="2:8" x14ac:dyDescent="0.35">
      <c r="B8" s="7">
        <v>4</v>
      </c>
      <c r="C8" s="7" t="s">
        <v>256</v>
      </c>
      <c r="D8" s="8">
        <v>571</v>
      </c>
      <c r="E8" s="8">
        <v>1772</v>
      </c>
      <c r="F8" s="505">
        <v>1887</v>
      </c>
      <c r="G8" s="399" t="s">
        <v>844</v>
      </c>
    </row>
    <row r="9" spans="2:8" x14ac:dyDescent="0.35">
      <c r="B9" s="7">
        <v>5</v>
      </c>
      <c r="C9" s="7" t="s">
        <v>20</v>
      </c>
      <c r="D9" s="8">
        <v>988</v>
      </c>
      <c r="E9" s="8">
        <v>1451</v>
      </c>
      <c r="F9" s="505">
        <v>1436</v>
      </c>
      <c r="G9" s="399" t="s">
        <v>845</v>
      </c>
    </row>
    <row r="10" spans="2:8" x14ac:dyDescent="0.35">
      <c r="B10" s="7">
        <v>6</v>
      </c>
      <c r="C10" s="7" t="s">
        <v>21</v>
      </c>
      <c r="D10" s="8">
        <v>3666</v>
      </c>
      <c r="E10" s="8">
        <v>6705</v>
      </c>
      <c r="F10" s="505">
        <v>7369</v>
      </c>
      <c r="G10" s="399" t="s">
        <v>846</v>
      </c>
    </row>
    <row r="11" spans="2:8" x14ac:dyDescent="0.35">
      <c r="B11" s="7">
        <v>7</v>
      </c>
      <c r="C11" s="7" t="s">
        <v>22</v>
      </c>
      <c r="D11" s="8">
        <v>7019</v>
      </c>
      <c r="E11" s="8">
        <v>8557</v>
      </c>
      <c r="F11" s="505">
        <v>8910</v>
      </c>
      <c r="G11" s="399" t="s">
        <v>847</v>
      </c>
    </row>
    <row r="12" spans="2:8" x14ac:dyDescent="0.35">
      <c r="B12" s="7">
        <v>8</v>
      </c>
      <c r="C12" s="7" t="s">
        <v>23</v>
      </c>
      <c r="D12" s="8">
        <v>12465</v>
      </c>
      <c r="E12" s="8">
        <v>12329</v>
      </c>
      <c r="F12" s="505">
        <v>11261</v>
      </c>
      <c r="G12" s="399" t="s">
        <v>848</v>
      </c>
    </row>
    <row r="13" spans="2:8" x14ac:dyDescent="0.35">
      <c r="B13" s="7">
        <v>9</v>
      </c>
      <c r="C13" s="7" t="s">
        <v>258</v>
      </c>
      <c r="D13" s="8">
        <v>492</v>
      </c>
      <c r="E13" s="8">
        <v>2118</v>
      </c>
      <c r="F13" s="505">
        <v>2264</v>
      </c>
      <c r="G13" s="399" t="s">
        <v>849</v>
      </c>
    </row>
    <row r="14" spans="2:8" x14ac:dyDescent="0.35">
      <c r="B14" s="7">
        <v>10</v>
      </c>
      <c r="C14" s="7" t="s">
        <v>24</v>
      </c>
      <c r="D14" s="8">
        <v>431</v>
      </c>
      <c r="E14" s="8">
        <v>895</v>
      </c>
      <c r="F14" s="505">
        <v>890</v>
      </c>
      <c r="G14" s="399" t="s">
        <v>850</v>
      </c>
    </row>
    <row r="15" spans="2:8" x14ac:dyDescent="0.35">
      <c r="B15" s="7">
        <v>11</v>
      </c>
      <c r="C15" s="7" t="s">
        <v>25</v>
      </c>
      <c r="D15" s="8">
        <v>3431</v>
      </c>
      <c r="E15" s="8">
        <v>6927</v>
      </c>
      <c r="F15" s="505">
        <v>6986</v>
      </c>
      <c r="G15" s="399" t="s">
        <v>851</v>
      </c>
    </row>
    <row r="16" spans="2:8" x14ac:dyDescent="0.35">
      <c r="B16" s="7">
        <v>12</v>
      </c>
      <c r="C16" s="7" t="s">
        <v>26</v>
      </c>
      <c r="D16" s="8">
        <v>410</v>
      </c>
      <c r="E16" s="8">
        <v>439</v>
      </c>
      <c r="F16" s="505">
        <v>460</v>
      </c>
      <c r="G16" s="399">
        <v>364</v>
      </c>
    </row>
    <row r="17" spans="2:7" x14ac:dyDescent="0.35">
      <c r="B17" s="7">
        <v>13</v>
      </c>
      <c r="C17" s="7" t="s">
        <v>27</v>
      </c>
      <c r="D17" s="8">
        <v>2477</v>
      </c>
      <c r="E17" s="8">
        <v>3456</v>
      </c>
      <c r="F17" s="505">
        <v>3158</v>
      </c>
      <c r="G17" s="399" t="s">
        <v>852</v>
      </c>
    </row>
    <row r="18" spans="2:7" x14ac:dyDescent="0.35">
      <c r="B18" s="7">
        <v>14</v>
      </c>
      <c r="C18" s="7" t="s">
        <v>280</v>
      </c>
      <c r="D18" s="8" t="s">
        <v>5</v>
      </c>
      <c r="E18" s="8" t="s">
        <v>5</v>
      </c>
      <c r="F18" s="505" t="s">
        <v>5</v>
      </c>
      <c r="G18" s="399" t="s">
        <v>5</v>
      </c>
    </row>
    <row r="19" spans="2:7" x14ac:dyDescent="0.35">
      <c r="B19" s="7">
        <v>15</v>
      </c>
      <c r="C19" s="7" t="s">
        <v>281</v>
      </c>
      <c r="D19" s="8" t="s">
        <v>5</v>
      </c>
      <c r="E19" s="8" t="s">
        <v>5</v>
      </c>
      <c r="F19" s="505" t="s">
        <v>5</v>
      </c>
      <c r="G19" s="399" t="s">
        <v>5</v>
      </c>
    </row>
    <row r="20" spans="2:7" x14ac:dyDescent="0.35">
      <c r="B20" s="7">
        <v>16</v>
      </c>
      <c r="C20" s="7" t="s">
        <v>28</v>
      </c>
      <c r="D20" s="8">
        <v>580</v>
      </c>
      <c r="E20" s="8">
        <v>1043</v>
      </c>
      <c r="F20" s="505">
        <v>996</v>
      </c>
      <c r="G20" s="399">
        <v>997</v>
      </c>
    </row>
    <row r="21" spans="2:7" x14ac:dyDescent="0.35">
      <c r="B21" s="7">
        <v>17</v>
      </c>
      <c r="C21" s="7" t="s">
        <v>278</v>
      </c>
      <c r="D21" s="8">
        <v>52</v>
      </c>
      <c r="E21" s="8">
        <v>61</v>
      </c>
      <c r="F21" s="505">
        <v>46</v>
      </c>
      <c r="G21" s="399">
        <v>44</v>
      </c>
    </row>
    <row r="22" spans="2:7" x14ac:dyDescent="0.35">
      <c r="B22" s="7">
        <v>18</v>
      </c>
      <c r="C22" s="7" t="s">
        <v>29</v>
      </c>
      <c r="D22" s="8">
        <v>429</v>
      </c>
      <c r="E22" s="8">
        <v>826</v>
      </c>
      <c r="F22" s="505">
        <v>854</v>
      </c>
      <c r="G22" s="399">
        <v>918</v>
      </c>
    </row>
    <row r="23" spans="2:7" x14ac:dyDescent="0.35">
      <c r="B23" s="7">
        <v>19</v>
      </c>
      <c r="C23" s="7" t="s">
        <v>30</v>
      </c>
      <c r="D23" s="8">
        <v>1708</v>
      </c>
      <c r="E23" s="8">
        <v>2971</v>
      </c>
      <c r="F23" s="505">
        <v>2949</v>
      </c>
      <c r="G23" s="399" t="s">
        <v>853</v>
      </c>
    </row>
    <row r="24" spans="2:7" x14ac:dyDescent="0.35">
      <c r="B24" s="7">
        <v>20</v>
      </c>
      <c r="C24" s="7" t="s">
        <v>259</v>
      </c>
      <c r="D24" s="8">
        <v>424</v>
      </c>
      <c r="E24" s="8">
        <v>1461</v>
      </c>
      <c r="F24" s="505">
        <v>1593</v>
      </c>
      <c r="G24" s="399" t="s">
        <v>854</v>
      </c>
    </row>
    <row r="25" spans="2:7" x14ac:dyDescent="0.35">
      <c r="B25" s="7">
        <v>21</v>
      </c>
      <c r="C25" s="7" t="s">
        <v>261</v>
      </c>
      <c r="D25" s="8">
        <v>7832</v>
      </c>
      <c r="E25" s="8">
        <v>9551</v>
      </c>
      <c r="F25" s="505">
        <v>9209</v>
      </c>
      <c r="G25" s="399" t="s">
        <v>855</v>
      </c>
    </row>
    <row r="26" spans="2:7" x14ac:dyDescent="0.35">
      <c r="B26" s="7">
        <v>22</v>
      </c>
      <c r="C26" s="7" t="s">
        <v>31</v>
      </c>
      <c r="D26" s="8">
        <v>4323</v>
      </c>
      <c r="E26" s="8">
        <v>6240</v>
      </c>
      <c r="F26" s="505">
        <v>6467</v>
      </c>
      <c r="G26" s="399" t="s">
        <v>856</v>
      </c>
    </row>
    <row r="27" spans="2:7" x14ac:dyDescent="0.35">
      <c r="B27" s="7">
        <v>23</v>
      </c>
      <c r="C27" s="7" t="s">
        <v>32</v>
      </c>
      <c r="D27" s="8">
        <v>458</v>
      </c>
      <c r="E27" s="8">
        <v>979</v>
      </c>
      <c r="F27" s="505">
        <v>966</v>
      </c>
      <c r="G27" s="399">
        <v>974</v>
      </c>
    </row>
    <row r="28" spans="2:7" x14ac:dyDescent="0.35">
      <c r="B28" s="7">
        <v>24</v>
      </c>
      <c r="C28" s="7" t="s">
        <v>33</v>
      </c>
      <c r="D28" s="8">
        <v>2676</v>
      </c>
      <c r="E28" s="8">
        <v>3790</v>
      </c>
      <c r="F28" s="505">
        <v>3447</v>
      </c>
      <c r="G28" s="399" t="s">
        <v>857</v>
      </c>
    </row>
    <row r="29" spans="2:7" x14ac:dyDescent="0.35">
      <c r="B29" s="7">
        <v>25</v>
      </c>
      <c r="C29" s="7" t="s">
        <v>34</v>
      </c>
      <c r="D29" s="8">
        <v>1174</v>
      </c>
      <c r="E29" s="8">
        <v>2273</v>
      </c>
      <c r="F29" s="505">
        <v>3499</v>
      </c>
      <c r="G29" s="399" t="s">
        <v>858</v>
      </c>
    </row>
    <row r="30" spans="2:7" x14ac:dyDescent="0.35">
      <c r="B30" s="7">
        <v>26</v>
      </c>
      <c r="C30" s="7" t="s">
        <v>265</v>
      </c>
      <c r="D30" s="8">
        <v>1986</v>
      </c>
      <c r="E30" s="8">
        <v>2212</v>
      </c>
      <c r="F30" s="505">
        <v>1790</v>
      </c>
      <c r="G30" s="399" t="s">
        <v>859</v>
      </c>
    </row>
    <row r="31" spans="2:7" x14ac:dyDescent="0.35">
      <c r="B31" s="7">
        <v>27</v>
      </c>
      <c r="C31" s="7" t="s">
        <v>36</v>
      </c>
      <c r="D31" s="8">
        <v>515</v>
      </c>
      <c r="E31" s="8">
        <v>35047</v>
      </c>
      <c r="F31" s="505">
        <v>35433</v>
      </c>
      <c r="G31" s="399" t="s">
        <v>860</v>
      </c>
    </row>
    <row r="32" spans="2:7" x14ac:dyDescent="0.35">
      <c r="B32" s="7">
        <v>28</v>
      </c>
      <c r="C32" s="7" t="s">
        <v>282</v>
      </c>
      <c r="D32" s="8">
        <v>708</v>
      </c>
      <c r="E32" s="8">
        <v>1856</v>
      </c>
      <c r="F32" s="505">
        <v>1993</v>
      </c>
      <c r="G32" s="399" t="s">
        <v>861</v>
      </c>
    </row>
    <row r="33" spans="2:7" x14ac:dyDescent="0.35">
      <c r="B33" s="7">
        <v>29</v>
      </c>
      <c r="C33" s="7" t="s">
        <v>37</v>
      </c>
      <c r="D33" s="8">
        <v>3681</v>
      </c>
      <c r="E33" s="8">
        <v>6877</v>
      </c>
      <c r="F33" s="505">
        <v>7512</v>
      </c>
      <c r="G33" s="399" t="s">
        <v>862</v>
      </c>
    </row>
    <row r="34" spans="2:7" x14ac:dyDescent="0.35">
      <c r="B34" s="7">
        <v>30</v>
      </c>
      <c r="C34" s="7" t="s">
        <v>38</v>
      </c>
      <c r="D34" s="8">
        <v>18360</v>
      </c>
      <c r="E34" s="8">
        <v>23401</v>
      </c>
      <c r="F34" s="505">
        <v>21623</v>
      </c>
      <c r="G34" s="399" t="s">
        <v>863</v>
      </c>
    </row>
    <row r="35" spans="2:7" x14ac:dyDescent="0.35">
      <c r="B35" s="7">
        <v>31</v>
      </c>
      <c r="C35" s="7" t="s">
        <v>39</v>
      </c>
      <c r="D35" s="8">
        <v>7624</v>
      </c>
      <c r="E35" s="8">
        <v>11964</v>
      </c>
      <c r="F35" s="505">
        <v>11534</v>
      </c>
      <c r="G35" s="399" t="s">
        <v>864</v>
      </c>
    </row>
    <row r="36" spans="2:7" x14ac:dyDescent="0.35">
      <c r="B36" s="7">
        <v>32</v>
      </c>
      <c r="C36" s="7" t="s">
        <v>742</v>
      </c>
      <c r="D36" s="8">
        <v>918</v>
      </c>
      <c r="E36" s="8">
        <v>2127</v>
      </c>
      <c r="F36" s="505">
        <v>2155</v>
      </c>
      <c r="G36" s="399" t="s">
        <v>865</v>
      </c>
    </row>
    <row r="37" spans="2:7" x14ac:dyDescent="0.35">
      <c r="B37" s="7">
        <v>33</v>
      </c>
      <c r="C37" s="7" t="s">
        <v>40</v>
      </c>
      <c r="D37" s="8">
        <v>982</v>
      </c>
      <c r="E37" s="8">
        <v>1845</v>
      </c>
      <c r="F37" s="505">
        <v>2015</v>
      </c>
      <c r="G37" s="399" t="s">
        <v>866</v>
      </c>
    </row>
    <row r="38" spans="2:7" x14ac:dyDescent="0.35">
      <c r="B38" s="7">
        <v>34</v>
      </c>
      <c r="C38" s="7" t="s">
        <v>41</v>
      </c>
      <c r="D38" s="8">
        <v>443</v>
      </c>
      <c r="E38" s="8">
        <v>1212</v>
      </c>
      <c r="F38" s="505">
        <v>1293</v>
      </c>
      <c r="G38" s="399" t="s">
        <v>867</v>
      </c>
    </row>
    <row r="39" spans="2:7" x14ac:dyDescent="0.35">
      <c r="B39" s="7">
        <v>35</v>
      </c>
      <c r="C39" s="7" t="s">
        <v>42</v>
      </c>
      <c r="D39" s="8">
        <v>2253</v>
      </c>
      <c r="E39" s="8">
        <v>3317</v>
      </c>
      <c r="F39" s="505">
        <v>3266</v>
      </c>
      <c r="G39" s="399" t="s">
        <v>868</v>
      </c>
    </row>
    <row r="40" spans="2:7" x14ac:dyDescent="0.35">
      <c r="B40" s="7">
        <v>36</v>
      </c>
      <c r="C40" s="7" t="s">
        <v>43</v>
      </c>
      <c r="D40" s="8">
        <v>6560</v>
      </c>
      <c r="E40" s="8">
        <v>6844</v>
      </c>
      <c r="F40" s="505">
        <v>6057</v>
      </c>
      <c r="G40" s="399" t="s">
        <v>869</v>
      </c>
    </row>
    <row r="41" spans="2:7" x14ac:dyDescent="0.35">
      <c r="B41" s="7">
        <v>37</v>
      </c>
      <c r="C41" s="7" t="s">
        <v>266</v>
      </c>
      <c r="D41" s="8">
        <v>177</v>
      </c>
      <c r="E41" s="8" t="s">
        <v>5</v>
      </c>
      <c r="F41" s="505" t="s">
        <v>5</v>
      </c>
      <c r="G41" s="399" t="s">
        <v>5</v>
      </c>
    </row>
    <row r="42" spans="2:7" x14ac:dyDescent="0.35">
      <c r="B42" s="7">
        <v>38</v>
      </c>
      <c r="C42" s="7" t="s">
        <v>284</v>
      </c>
      <c r="D42" s="8">
        <v>221</v>
      </c>
      <c r="E42" s="8">
        <v>418</v>
      </c>
      <c r="F42" s="505">
        <v>471</v>
      </c>
      <c r="G42" s="399">
        <v>506</v>
      </c>
    </row>
    <row r="43" spans="2:7" x14ac:dyDescent="0.35">
      <c r="B43" s="7">
        <v>39</v>
      </c>
      <c r="C43" s="7" t="s">
        <v>44</v>
      </c>
      <c r="D43" s="8">
        <v>22752</v>
      </c>
      <c r="E43" s="8">
        <v>24163</v>
      </c>
      <c r="F43" s="505">
        <v>23365</v>
      </c>
      <c r="G43" s="399" t="s">
        <v>870</v>
      </c>
    </row>
    <row r="44" spans="2:7" x14ac:dyDescent="0.35">
      <c r="B44" s="7">
        <v>40</v>
      </c>
      <c r="C44" s="7" t="s">
        <v>45</v>
      </c>
      <c r="D44" s="8">
        <v>3815</v>
      </c>
      <c r="E44" s="8">
        <v>4227</v>
      </c>
      <c r="F44" s="505">
        <v>4048</v>
      </c>
      <c r="G44" s="399" t="s">
        <v>871</v>
      </c>
    </row>
    <row r="45" spans="2:7" x14ac:dyDescent="0.35">
      <c r="B45" s="7">
        <v>41</v>
      </c>
      <c r="C45" s="7" t="s">
        <v>46</v>
      </c>
      <c r="D45" s="8">
        <v>5409</v>
      </c>
      <c r="E45" s="8">
        <v>7202</v>
      </c>
      <c r="F45" s="505">
        <v>7167</v>
      </c>
      <c r="G45" s="399" t="s">
        <v>872</v>
      </c>
    </row>
    <row r="46" spans="2:7" x14ac:dyDescent="0.35">
      <c r="B46" s="7">
        <v>42</v>
      </c>
      <c r="C46" s="7" t="s">
        <v>47</v>
      </c>
      <c r="D46" s="8">
        <v>2243</v>
      </c>
      <c r="E46" s="8">
        <v>3568</v>
      </c>
      <c r="F46" s="505">
        <v>3555</v>
      </c>
      <c r="G46" s="399" t="s">
        <v>873</v>
      </c>
    </row>
    <row r="47" spans="2:7" x14ac:dyDescent="0.35">
      <c r="B47" s="7">
        <v>43</v>
      </c>
      <c r="C47" s="7" t="s">
        <v>364</v>
      </c>
      <c r="D47" s="8" t="s">
        <v>5</v>
      </c>
      <c r="E47" s="8">
        <v>1</v>
      </c>
      <c r="F47" s="505">
        <v>468</v>
      </c>
      <c r="G47" s="399">
        <v>572</v>
      </c>
    </row>
    <row r="48" spans="2:7" x14ac:dyDescent="0.35">
      <c r="B48" s="7">
        <v>44</v>
      </c>
      <c r="C48" s="7" t="s">
        <v>257</v>
      </c>
      <c r="D48" s="8">
        <v>609</v>
      </c>
      <c r="E48" s="8">
        <v>2519</v>
      </c>
      <c r="F48" s="505">
        <v>2567</v>
      </c>
      <c r="G48" s="399" t="s">
        <v>874</v>
      </c>
    </row>
    <row r="49" spans="2:7" x14ac:dyDescent="0.35">
      <c r="B49" s="7">
        <v>45</v>
      </c>
      <c r="C49" s="7" t="s">
        <v>267</v>
      </c>
      <c r="D49" s="8">
        <v>1161</v>
      </c>
      <c r="E49" s="8">
        <v>2149</v>
      </c>
      <c r="F49" s="505">
        <v>2222</v>
      </c>
      <c r="G49" s="399" t="s">
        <v>875</v>
      </c>
    </row>
    <row r="50" spans="2:7" x14ac:dyDescent="0.35">
      <c r="B50" s="7">
        <v>46</v>
      </c>
      <c r="C50" s="7" t="s">
        <v>48</v>
      </c>
      <c r="D50" s="8">
        <v>178</v>
      </c>
      <c r="E50" s="8">
        <v>230</v>
      </c>
      <c r="F50" s="505">
        <v>185</v>
      </c>
      <c r="G50" s="399">
        <v>158</v>
      </c>
    </row>
    <row r="51" spans="2:7" x14ac:dyDescent="0.35">
      <c r="B51" s="7">
        <v>47</v>
      </c>
      <c r="C51" s="7" t="s">
        <v>268</v>
      </c>
      <c r="D51" s="8">
        <v>984</v>
      </c>
      <c r="E51" s="8">
        <v>1508</v>
      </c>
      <c r="F51" s="505">
        <v>1566</v>
      </c>
      <c r="G51" s="399" t="s">
        <v>876</v>
      </c>
    </row>
    <row r="52" spans="2:7" x14ac:dyDescent="0.35">
      <c r="B52" s="7">
        <v>48</v>
      </c>
      <c r="C52" s="7" t="s">
        <v>743</v>
      </c>
      <c r="D52" s="8" t="s">
        <v>5</v>
      </c>
      <c r="E52" s="8">
        <v>5591</v>
      </c>
      <c r="F52" s="505">
        <v>6139</v>
      </c>
      <c r="G52" s="399" t="s">
        <v>877</v>
      </c>
    </row>
    <row r="53" spans="2:7" x14ac:dyDescent="0.35">
      <c r="B53" s="7">
        <v>49</v>
      </c>
      <c r="C53" s="7" t="s">
        <v>49</v>
      </c>
      <c r="D53" s="8">
        <v>633</v>
      </c>
      <c r="E53" s="8">
        <v>1659</v>
      </c>
      <c r="F53" s="505">
        <v>1766</v>
      </c>
      <c r="G53" s="399" t="s">
        <v>878</v>
      </c>
    </row>
    <row r="54" spans="2:7" x14ac:dyDescent="0.35">
      <c r="B54" s="7">
        <v>50</v>
      </c>
      <c r="C54" s="7" t="s">
        <v>285</v>
      </c>
      <c r="D54" s="8">
        <v>336</v>
      </c>
      <c r="E54" s="8">
        <v>514</v>
      </c>
      <c r="F54" s="505">
        <v>569</v>
      </c>
      <c r="G54" s="399">
        <v>805</v>
      </c>
    </row>
    <row r="55" spans="2:7" x14ac:dyDescent="0.35">
      <c r="B55" s="7">
        <v>51</v>
      </c>
      <c r="C55" s="7" t="s">
        <v>50</v>
      </c>
      <c r="D55" s="8">
        <v>243</v>
      </c>
      <c r="E55" s="8">
        <v>674</v>
      </c>
      <c r="F55" s="505">
        <v>760</v>
      </c>
      <c r="G55" s="399">
        <v>844</v>
      </c>
    </row>
    <row r="56" spans="2:7" x14ac:dyDescent="0.35">
      <c r="B56" s="7">
        <v>52</v>
      </c>
      <c r="C56" s="7" t="s">
        <v>51</v>
      </c>
      <c r="D56" s="8">
        <v>312</v>
      </c>
      <c r="E56" s="8">
        <v>1236</v>
      </c>
      <c r="F56" s="505">
        <v>1158</v>
      </c>
      <c r="G56" s="399" t="s">
        <v>733</v>
      </c>
    </row>
    <row r="57" spans="2:7" x14ac:dyDescent="0.35">
      <c r="B57" s="7">
        <v>53</v>
      </c>
      <c r="C57" s="7" t="s">
        <v>52</v>
      </c>
      <c r="D57" s="8">
        <v>493</v>
      </c>
      <c r="E57" s="8">
        <v>1485</v>
      </c>
      <c r="F57" s="505">
        <v>1643</v>
      </c>
      <c r="G57" s="399" t="s">
        <v>879</v>
      </c>
    </row>
    <row r="58" spans="2:7" x14ac:dyDescent="0.35">
      <c r="B58" s="7">
        <v>54</v>
      </c>
      <c r="C58" s="7" t="s">
        <v>53</v>
      </c>
      <c r="D58" s="8">
        <v>900</v>
      </c>
      <c r="E58" s="8">
        <v>1943</v>
      </c>
      <c r="F58" s="505">
        <v>1913</v>
      </c>
      <c r="G58" s="399" t="s">
        <v>880</v>
      </c>
    </row>
    <row r="59" spans="2:7" x14ac:dyDescent="0.35">
      <c r="B59" s="7">
        <v>55</v>
      </c>
      <c r="C59" s="7" t="s">
        <v>286</v>
      </c>
      <c r="D59" s="8">
        <v>128</v>
      </c>
      <c r="E59" s="8">
        <v>236</v>
      </c>
      <c r="F59" s="505">
        <v>212</v>
      </c>
      <c r="G59" s="399">
        <v>218</v>
      </c>
    </row>
    <row r="60" spans="2:7" x14ac:dyDescent="0.35">
      <c r="B60" s="7">
        <v>56</v>
      </c>
      <c r="C60" s="282" t="s">
        <v>54</v>
      </c>
      <c r="D60" s="8">
        <v>1590</v>
      </c>
      <c r="E60" s="8">
        <v>2293</v>
      </c>
      <c r="F60" s="505">
        <v>2029</v>
      </c>
      <c r="G60" s="399" t="s">
        <v>881</v>
      </c>
    </row>
    <row r="61" spans="2:7" x14ac:dyDescent="0.35">
      <c r="B61" s="7">
        <v>57</v>
      </c>
      <c r="C61" s="282" t="s">
        <v>55</v>
      </c>
      <c r="D61" s="8">
        <v>49909</v>
      </c>
      <c r="E61" s="8">
        <v>62399</v>
      </c>
      <c r="F61" s="505">
        <v>64830</v>
      </c>
      <c r="G61" s="399" t="s">
        <v>882</v>
      </c>
    </row>
    <row r="62" spans="2:7" x14ac:dyDescent="0.35">
      <c r="B62" s="7">
        <v>58</v>
      </c>
      <c r="C62" s="282" t="s">
        <v>287</v>
      </c>
      <c r="D62" s="8">
        <v>597</v>
      </c>
      <c r="E62" s="8">
        <v>1207</v>
      </c>
      <c r="F62" s="505">
        <v>1177</v>
      </c>
      <c r="G62" s="399" t="s">
        <v>883</v>
      </c>
    </row>
    <row r="63" spans="2:7" x14ac:dyDescent="0.35">
      <c r="B63" s="7">
        <v>59</v>
      </c>
      <c r="C63" s="282" t="s">
        <v>56</v>
      </c>
      <c r="D63" s="8">
        <v>2266</v>
      </c>
      <c r="E63" s="8">
        <v>4402</v>
      </c>
      <c r="F63" s="505">
        <v>3946</v>
      </c>
      <c r="G63" s="399" t="s">
        <v>884</v>
      </c>
    </row>
    <row r="64" spans="2:7" x14ac:dyDescent="0.35">
      <c r="B64" s="7">
        <v>60</v>
      </c>
      <c r="C64" s="282" t="s">
        <v>262</v>
      </c>
      <c r="D64" s="8">
        <v>4017</v>
      </c>
      <c r="E64" s="8">
        <v>5366</v>
      </c>
      <c r="F64" s="505">
        <v>5592</v>
      </c>
      <c r="G64" s="399" t="s">
        <v>885</v>
      </c>
    </row>
    <row r="65" spans="2:7" x14ac:dyDescent="0.35">
      <c r="B65" s="7">
        <v>61</v>
      </c>
      <c r="C65" s="282" t="s">
        <v>57</v>
      </c>
      <c r="D65" s="8">
        <v>2496</v>
      </c>
      <c r="E65" s="8">
        <v>4814</v>
      </c>
      <c r="F65" s="505">
        <v>5101</v>
      </c>
      <c r="G65" s="399" t="s">
        <v>886</v>
      </c>
    </row>
    <row r="66" spans="2:7" x14ac:dyDescent="0.35">
      <c r="B66" s="197" t="s">
        <v>14</v>
      </c>
      <c r="C66" s="26"/>
      <c r="D66" s="26">
        <v>198399</v>
      </c>
      <c r="E66" s="26">
        <v>313369</v>
      </c>
      <c r="F66" s="26">
        <v>314910</v>
      </c>
      <c r="G66" s="26">
        <v>321977</v>
      </c>
    </row>
    <row r="67" spans="2:7" x14ac:dyDescent="0.35">
      <c r="B67" s="198" t="s">
        <v>4</v>
      </c>
      <c r="C67" s="26"/>
      <c r="D67" s="162" t="s">
        <v>5</v>
      </c>
      <c r="E67" s="162">
        <f>E66-D66</f>
        <v>114970</v>
      </c>
      <c r="F67" s="162">
        <f>F66-E66</f>
        <v>1541</v>
      </c>
      <c r="G67" s="162">
        <f>G66-F66</f>
        <v>7067</v>
      </c>
    </row>
    <row r="72" spans="2:7" x14ac:dyDescent="0.35">
      <c r="D72" s="12" t="s">
        <v>3</v>
      </c>
    </row>
  </sheetData>
  <hyperlinks>
    <hyperlink ref="H1" location="'Cotisants hors EPST par grade'!A1" display="Variable suivante" xr:uid="{00000000-0004-0000-0400-000000000000}"/>
    <hyperlink ref="H2" location="'Cotisants EPST par province'!A1" display="Variable précédente" xr:uid="{00000000-0004-0000-0400-000001000000}"/>
  </hyperlinks>
  <pageMargins left="0.7" right="0.7" top="0.75" bottom="0.75" header="0.3" footer="0.3"/>
  <pageSetup paperSize="9" orientation="portrait" verticalDpi="300" r:id="rId1"/>
  <drawing r:id="rId2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160253-11FB-4CB1-8D50-47EF3F326B02}">
  <sheetPr>
    <tabColor theme="0"/>
  </sheetPr>
  <dimension ref="A1:F17"/>
  <sheetViews>
    <sheetView workbookViewId="0">
      <selection activeCell="F1" sqref="F1"/>
    </sheetView>
  </sheetViews>
  <sheetFormatPr baseColWidth="10" defaultColWidth="10.6640625" defaultRowHeight="15.5" x14ac:dyDescent="0.35"/>
  <cols>
    <col min="1" max="2" width="10.6640625" style="201"/>
    <col min="3" max="3" width="16.6640625" style="201" customWidth="1"/>
    <col min="4" max="4" width="16.83203125" style="201" customWidth="1"/>
    <col min="5" max="5" width="17.1640625" style="201" customWidth="1"/>
    <col min="6" max="16384" width="10.6640625" style="201"/>
  </cols>
  <sheetData>
    <row r="1" spans="1:6" x14ac:dyDescent="0.35">
      <c r="A1" s="202"/>
      <c r="B1" s="202"/>
      <c r="C1" s="202"/>
      <c r="D1" s="202"/>
      <c r="E1" s="202"/>
      <c r="F1" s="203" t="s">
        <v>253</v>
      </c>
    </row>
    <row r="2" spans="1:6" ht="18" x14ac:dyDescent="0.4">
      <c r="A2" s="202"/>
      <c r="B2" s="204" t="s">
        <v>511</v>
      </c>
      <c r="C2" s="202"/>
      <c r="D2" s="202"/>
      <c r="E2" s="202"/>
      <c r="F2" s="205" t="s">
        <v>254</v>
      </c>
    </row>
    <row r="4" spans="1:6" x14ac:dyDescent="0.35">
      <c r="B4" s="47" t="s">
        <v>101</v>
      </c>
      <c r="C4" s="52" t="s">
        <v>82</v>
      </c>
      <c r="D4" s="52" t="s">
        <v>83</v>
      </c>
      <c r="E4" s="52" t="s">
        <v>14</v>
      </c>
    </row>
    <row r="5" spans="1:6" x14ac:dyDescent="0.35">
      <c r="B5" s="7" t="s">
        <v>59</v>
      </c>
      <c r="C5" s="8">
        <v>88</v>
      </c>
      <c r="D5" s="8">
        <v>7</v>
      </c>
      <c r="E5" s="280">
        <v>95</v>
      </c>
    </row>
    <row r="6" spans="1:6" x14ac:dyDescent="0.35">
      <c r="B6" s="7" t="s">
        <v>60</v>
      </c>
      <c r="C6" s="8">
        <v>108</v>
      </c>
      <c r="D6" s="8">
        <v>4</v>
      </c>
      <c r="E6" s="280">
        <v>112</v>
      </c>
    </row>
    <row r="7" spans="1:6" x14ac:dyDescent="0.35">
      <c r="B7" s="7" t="s">
        <v>61</v>
      </c>
      <c r="C7" s="8">
        <v>154</v>
      </c>
      <c r="D7" s="8">
        <v>21</v>
      </c>
      <c r="E7" s="280">
        <v>175</v>
      </c>
    </row>
    <row r="8" spans="1:6" x14ac:dyDescent="0.35">
      <c r="B8" s="7" t="s">
        <v>62</v>
      </c>
      <c r="C8" s="8">
        <v>173</v>
      </c>
      <c r="D8" s="8">
        <v>39</v>
      </c>
      <c r="E8" s="280">
        <v>212</v>
      </c>
    </row>
    <row r="9" spans="1:6" x14ac:dyDescent="0.35">
      <c r="B9" s="7" t="s">
        <v>63</v>
      </c>
      <c r="C9" s="8">
        <v>522</v>
      </c>
      <c r="D9" s="8">
        <v>112</v>
      </c>
      <c r="E9" s="280">
        <v>634</v>
      </c>
    </row>
    <row r="10" spans="1:6" x14ac:dyDescent="0.35">
      <c r="B10" s="7" t="s">
        <v>64</v>
      </c>
      <c r="C10" s="8">
        <v>468</v>
      </c>
      <c r="D10" s="8">
        <v>80</v>
      </c>
      <c r="E10" s="280">
        <v>548</v>
      </c>
    </row>
    <row r="11" spans="1:6" x14ac:dyDescent="0.35">
      <c r="B11" s="7" t="s">
        <v>65</v>
      </c>
      <c r="C11" s="8">
        <v>310</v>
      </c>
      <c r="D11" s="8">
        <v>57</v>
      </c>
      <c r="E11" s="280">
        <v>367</v>
      </c>
    </row>
    <row r="12" spans="1:6" x14ac:dyDescent="0.35">
      <c r="B12" s="7" t="s">
        <v>66</v>
      </c>
      <c r="C12" s="8">
        <v>228</v>
      </c>
      <c r="D12" s="8">
        <v>40</v>
      </c>
      <c r="E12" s="280">
        <v>268</v>
      </c>
    </row>
    <row r="13" spans="1:6" x14ac:dyDescent="0.35">
      <c r="B13" s="7" t="s">
        <v>67</v>
      </c>
      <c r="C13" s="8">
        <v>84</v>
      </c>
      <c r="D13" s="8">
        <v>3</v>
      </c>
      <c r="E13" s="280">
        <v>87</v>
      </c>
    </row>
    <row r="14" spans="1:6" x14ac:dyDescent="0.35">
      <c r="B14" s="7" t="s">
        <v>68</v>
      </c>
      <c r="C14" s="8">
        <v>43</v>
      </c>
      <c r="D14" s="8">
        <v>4</v>
      </c>
      <c r="E14" s="280">
        <v>47</v>
      </c>
    </row>
    <row r="15" spans="1:6" x14ac:dyDescent="0.35">
      <c r="B15" s="51" t="s">
        <v>69</v>
      </c>
      <c r="C15" s="50">
        <v>10</v>
      </c>
      <c r="D15" s="50">
        <v>6</v>
      </c>
      <c r="E15" s="332">
        <v>16</v>
      </c>
    </row>
    <row r="16" spans="1:6" x14ac:dyDescent="0.35">
      <c r="B16" s="106" t="s">
        <v>14</v>
      </c>
      <c r="C16" s="331">
        <v>2188</v>
      </c>
      <c r="D16" s="331">
        <v>373</v>
      </c>
      <c r="E16" s="547">
        <v>2561</v>
      </c>
    </row>
    <row r="17" spans="2:5" x14ac:dyDescent="0.35">
      <c r="B17" s="266" t="s">
        <v>7</v>
      </c>
      <c r="C17" s="278">
        <f>C16/E16</f>
        <v>0.85435376805935181</v>
      </c>
      <c r="D17" s="278">
        <f>D16/E16</f>
        <v>0.14564623194064819</v>
      </c>
      <c r="E17" s="279">
        <f>E16/E16</f>
        <v>1</v>
      </c>
    </row>
  </sheetData>
  <hyperlinks>
    <hyperlink ref="F1" location="'Retr Basc par grade&amp;Age'!A1" display="Variable suivante" xr:uid="{CDD86829-07AD-4991-A6F9-4139F49CE487}"/>
    <hyperlink ref="F2" location="'Retr Basc par grade'!A1" display="Variable précédente" xr:uid="{82BC24CD-6942-4B5A-8E5C-BF7727F28BF9}"/>
  </hyperlinks>
  <pageMargins left="0.7" right="0.7" top="0.75" bottom="0.75" header="0.3" footer="0.3"/>
  <drawing r:id="rId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ABDF21-F8D9-4F19-8645-0CBA638C0773}">
  <sheetPr>
    <tabColor theme="0"/>
  </sheetPr>
  <dimension ref="A1:I17"/>
  <sheetViews>
    <sheetView workbookViewId="0">
      <selection activeCell="I1" sqref="I1"/>
    </sheetView>
  </sheetViews>
  <sheetFormatPr baseColWidth="10" defaultColWidth="10.6640625" defaultRowHeight="15.5" x14ac:dyDescent="0.35"/>
  <cols>
    <col min="1" max="4" width="10.6640625" style="201"/>
    <col min="5" max="5" width="11.75" style="201" customWidth="1"/>
    <col min="6" max="16384" width="10.6640625" style="201"/>
  </cols>
  <sheetData>
    <row r="1" spans="1:9" x14ac:dyDescent="0.35">
      <c r="A1" s="202"/>
      <c r="B1" s="202"/>
      <c r="C1" s="202"/>
      <c r="D1" s="202"/>
      <c r="E1" s="202"/>
      <c r="I1" s="203" t="s">
        <v>253</v>
      </c>
    </row>
    <row r="2" spans="1:9" ht="18" x14ac:dyDescent="0.4">
      <c r="A2" s="202"/>
      <c r="B2" s="204" t="s">
        <v>542</v>
      </c>
      <c r="C2" s="202"/>
      <c r="D2" s="202"/>
      <c r="E2" s="202"/>
      <c r="I2" s="205" t="s">
        <v>254</v>
      </c>
    </row>
    <row r="4" spans="1:9" x14ac:dyDescent="0.35">
      <c r="B4" s="47" t="s">
        <v>79</v>
      </c>
      <c r="C4" s="52" t="s">
        <v>412</v>
      </c>
      <c r="D4" s="52" t="s">
        <v>413</v>
      </c>
      <c r="E4" s="52" t="s">
        <v>414</v>
      </c>
      <c r="F4" s="52" t="s">
        <v>415</v>
      </c>
      <c r="G4" s="52" t="s">
        <v>416</v>
      </c>
      <c r="H4" s="52" t="s">
        <v>14</v>
      </c>
    </row>
    <row r="5" spans="1:9" x14ac:dyDescent="0.35">
      <c r="B5" s="7" t="s">
        <v>59</v>
      </c>
      <c r="C5" s="8" t="s">
        <v>5</v>
      </c>
      <c r="D5" s="282">
        <v>2</v>
      </c>
      <c r="E5" s="283">
        <v>11</v>
      </c>
      <c r="F5" s="282">
        <v>23</v>
      </c>
      <c r="G5" s="282">
        <v>59</v>
      </c>
      <c r="H5" s="341">
        <v>95</v>
      </c>
    </row>
    <row r="6" spans="1:9" x14ac:dyDescent="0.35">
      <c r="B6" s="7" t="s">
        <v>60</v>
      </c>
      <c r="C6" s="282">
        <v>2</v>
      </c>
      <c r="D6" s="8" t="s">
        <v>5</v>
      </c>
      <c r="E6" s="283">
        <v>11</v>
      </c>
      <c r="F6" s="282">
        <v>32</v>
      </c>
      <c r="G6" s="282">
        <v>67</v>
      </c>
      <c r="H6" s="341">
        <v>112</v>
      </c>
    </row>
    <row r="7" spans="1:9" x14ac:dyDescent="0.35">
      <c r="B7" s="7" t="s">
        <v>61</v>
      </c>
      <c r="C7" s="282">
        <v>4</v>
      </c>
      <c r="D7" s="282">
        <v>6</v>
      </c>
      <c r="E7" s="283">
        <v>22</v>
      </c>
      <c r="F7" s="282">
        <v>58</v>
      </c>
      <c r="G7" s="282">
        <v>85</v>
      </c>
      <c r="H7" s="341">
        <v>175</v>
      </c>
    </row>
    <row r="8" spans="1:9" x14ac:dyDescent="0.35">
      <c r="B8" s="7" t="s">
        <v>62</v>
      </c>
      <c r="C8" s="8" t="s">
        <v>5</v>
      </c>
      <c r="D8" s="282">
        <v>15</v>
      </c>
      <c r="E8" s="283">
        <v>31</v>
      </c>
      <c r="F8" s="282">
        <v>79</v>
      </c>
      <c r="G8" s="282">
        <v>87</v>
      </c>
      <c r="H8" s="341">
        <v>212</v>
      </c>
    </row>
    <row r="9" spans="1:9" x14ac:dyDescent="0.35">
      <c r="B9" s="7" t="s">
        <v>63</v>
      </c>
      <c r="C9" s="282">
        <v>15</v>
      </c>
      <c r="D9" s="282">
        <v>35</v>
      </c>
      <c r="E9" s="283">
        <v>91</v>
      </c>
      <c r="F9" s="282">
        <v>118</v>
      </c>
      <c r="G9" s="282">
        <v>375</v>
      </c>
      <c r="H9" s="341">
        <v>634</v>
      </c>
    </row>
    <row r="10" spans="1:9" x14ac:dyDescent="0.35">
      <c r="B10" s="7" t="s">
        <v>64</v>
      </c>
      <c r="C10" s="282">
        <v>6</v>
      </c>
      <c r="D10" s="282">
        <v>35</v>
      </c>
      <c r="E10" s="283">
        <v>80</v>
      </c>
      <c r="F10" s="282">
        <v>108</v>
      </c>
      <c r="G10" s="282">
        <v>319</v>
      </c>
      <c r="H10" s="341">
        <v>548</v>
      </c>
    </row>
    <row r="11" spans="1:9" x14ac:dyDescent="0.35">
      <c r="B11" s="7" t="s">
        <v>65</v>
      </c>
      <c r="C11" s="282">
        <v>4</v>
      </c>
      <c r="D11" s="282">
        <v>30</v>
      </c>
      <c r="E11" s="283">
        <v>64</v>
      </c>
      <c r="F11" s="282">
        <v>58</v>
      </c>
      <c r="G11" s="282">
        <v>211</v>
      </c>
      <c r="H11" s="341">
        <v>367</v>
      </c>
    </row>
    <row r="12" spans="1:9" x14ac:dyDescent="0.35">
      <c r="B12" s="7" t="s">
        <v>66</v>
      </c>
      <c r="C12" s="282">
        <v>8</v>
      </c>
      <c r="D12" s="282">
        <v>28</v>
      </c>
      <c r="E12" s="283">
        <v>34</v>
      </c>
      <c r="F12" s="282">
        <v>48</v>
      </c>
      <c r="G12" s="282">
        <v>150</v>
      </c>
      <c r="H12" s="341">
        <v>268</v>
      </c>
    </row>
    <row r="13" spans="1:9" x14ac:dyDescent="0.35">
      <c r="B13" s="7" t="s">
        <v>67</v>
      </c>
      <c r="C13" s="282">
        <v>2</v>
      </c>
      <c r="D13" s="282">
        <v>10</v>
      </c>
      <c r="E13" s="283">
        <v>12</v>
      </c>
      <c r="F13" s="282">
        <v>15</v>
      </c>
      <c r="G13" s="282">
        <v>48</v>
      </c>
      <c r="H13" s="341">
        <v>87</v>
      </c>
    </row>
    <row r="14" spans="1:9" x14ac:dyDescent="0.35">
      <c r="B14" s="7" t="s">
        <v>68</v>
      </c>
      <c r="C14" s="8" t="s">
        <v>5</v>
      </c>
      <c r="D14" s="282">
        <v>1</v>
      </c>
      <c r="E14" s="283">
        <v>5</v>
      </c>
      <c r="F14" s="282">
        <v>10</v>
      </c>
      <c r="G14" s="282">
        <v>31</v>
      </c>
      <c r="H14" s="341">
        <v>47</v>
      </c>
    </row>
    <row r="15" spans="1:9" x14ac:dyDescent="0.35">
      <c r="B15" s="51" t="s">
        <v>69</v>
      </c>
      <c r="C15" s="50" t="s">
        <v>5</v>
      </c>
      <c r="D15" s="334" t="s">
        <v>5</v>
      </c>
      <c r="E15" s="336">
        <v>2</v>
      </c>
      <c r="F15" s="334">
        <v>4</v>
      </c>
      <c r="G15" s="334">
        <v>10</v>
      </c>
      <c r="H15" s="342">
        <v>16</v>
      </c>
    </row>
    <row r="16" spans="1:9" x14ac:dyDescent="0.35">
      <c r="B16" s="106" t="s">
        <v>14</v>
      </c>
      <c r="C16" s="331">
        <v>41</v>
      </c>
      <c r="D16" s="331">
        <v>162</v>
      </c>
      <c r="E16" s="335">
        <v>363</v>
      </c>
      <c r="F16" s="331">
        <v>553</v>
      </c>
      <c r="G16" s="331">
        <v>1442</v>
      </c>
      <c r="H16" s="337">
        <v>2561</v>
      </c>
    </row>
    <row r="17" spans="2:8" x14ac:dyDescent="0.35">
      <c r="B17" s="266" t="s">
        <v>7</v>
      </c>
      <c r="C17" s="278">
        <v>1.6009371339320577E-2</v>
      </c>
      <c r="D17" s="278">
        <v>6.3256540413900816E-2</v>
      </c>
      <c r="E17" s="278">
        <v>0.14174150722374074</v>
      </c>
      <c r="F17" s="278">
        <v>0.21593127684498242</v>
      </c>
      <c r="G17" s="278">
        <v>0.56306130417805544</v>
      </c>
      <c r="H17" s="281">
        <v>1</v>
      </c>
    </row>
  </sheetData>
  <hyperlinks>
    <hyperlink ref="I1" location="'Retr Basc par Age&amp;sexe'!A1" display="Variable suivante" xr:uid="{755654D3-B6BE-4AB6-97AC-EFF754800126}"/>
    <hyperlink ref="I2" location="'Retr Basc par grade et sexe'!A1" display="Variable précédente" xr:uid="{2161FDB8-B92F-4FC4-9613-B8DAF4067DFE}"/>
  </hyperlinks>
  <pageMargins left="0.7" right="0.7" top="0.75" bottom="0.75" header="0.3" footer="0.3"/>
  <drawing r:id="rId1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A00DA5-3FCC-4DB6-902A-E66114C2F84E}">
  <sheetPr>
    <tabColor theme="0"/>
  </sheetPr>
  <dimension ref="A1:I24"/>
  <sheetViews>
    <sheetView workbookViewId="0">
      <selection activeCell="I1" sqref="I1"/>
    </sheetView>
  </sheetViews>
  <sheetFormatPr baseColWidth="10" defaultColWidth="10.6640625" defaultRowHeight="15.5" x14ac:dyDescent="0.35"/>
  <cols>
    <col min="1" max="2" width="10.6640625" style="201"/>
    <col min="3" max="4" width="13.33203125" style="201" customWidth="1"/>
    <col min="5" max="5" width="14.08203125" style="201" customWidth="1"/>
    <col min="6" max="6" width="12.83203125" style="201" customWidth="1"/>
    <col min="7" max="7" width="13.33203125" style="201" customWidth="1"/>
    <col min="8" max="8" width="12.83203125" style="201" customWidth="1"/>
    <col min="9" max="16384" width="10.6640625" style="201"/>
  </cols>
  <sheetData>
    <row r="1" spans="1:9" x14ac:dyDescent="0.35">
      <c r="A1" s="202"/>
      <c r="B1" s="202"/>
      <c r="C1" s="202"/>
      <c r="D1" s="202"/>
      <c r="E1" s="202"/>
      <c r="I1" s="203" t="s">
        <v>253</v>
      </c>
    </row>
    <row r="2" spans="1:9" ht="18" x14ac:dyDescent="0.4">
      <c r="A2" s="202"/>
      <c r="B2" s="204" t="s">
        <v>513</v>
      </c>
      <c r="C2" s="202"/>
      <c r="D2" s="202"/>
      <c r="E2" s="202"/>
      <c r="I2" s="205" t="s">
        <v>254</v>
      </c>
    </row>
    <row r="4" spans="1:9" x14ac:dyDescent="0.35">
      <c r="B4" s="47" t="s">
        <v>79</v>
      </c>
      <c r="C4" s="52" t="s">
        <v>80</v>
      </c>
      <c r="D4" s="52" t="s">
        <v>7</v>
      </c>
      <c r="E4" s="52" t="s">
        <v>81</v>
      </c>
      <c r="F4" s="52" t="s">
        <v>7</v>
      </c>
      <c r="G4" s="52" t="s">
        <v>14</v>
      </c>
      <c r="H4" s="52" t="s">
        <v>7</v>
      </c>
    </row>
    <row r="5" spans="1:9" x14ac:dyDescent="0.35">
      <c r="B5" s="7" t="s">
        <v>412</v>
      </c>
      <c r="C5" s="282">
        <v>28</v>
      </c>
      <c r="D5" s="500">
        <v>1.0933229207340883E-2</v>
      </c>
      <c r="E5" s="283">
        <v>13</v>
      </c>
      <c r="F5" s="286">
        <v>5.076142131979695E-3</v>
      </c>
      <c r="G5" s="346">
        <v>41</v>
      </c>
      <c r="H5" s="343">
        <v>1.6009371339320577E-2</v>
      </c>
      <c r="I5" s="539"/>
    </row>
    <row r="6" spans="1:9" x14ac:dyDescent="0.35">
      <c r="B6" s="7">
        <v>65</v>
      </c>
      <c r="C6" s="282">
        <v>13</v>
      </c>
      <c r="D6" s="500">
        <v>5.076142131979695E-3</v>
      </c>
      <c r="E6" s="283">
        <v>9</v>
      </c>
      <c r="F6" s="286">
        <v>3.5142522452167122E-3</v>
      </c>
      <c r="G6" s="346">
        <v>22</v>
      </c>
      <c r="H6" s="343">
        <v>8.5903943771964072E-3</v>
      </c>
      <c r="I6" s="539"/>
    </row>
    <row r="7" spans="1:9" x14ac:dyDescent="0.35">
      <c r="B7" s="7">
        <v>66</v>
      </c>
      <c r="C7" s="282">
        <v>19</v>
      </c>
      <c r="D7" s="500">
        <v>7.4189769621241701E-3</v>
      </c>
      <c r="E7" s="283">
        <v>10</v>
      </c>
      <c r="F7" s="286">
        <v>3.9047247169074579E-3</v>
      </c>
      <c r="G7" s="346">
        <v>29</v>
      </c>
      <c r="H7" s="343">
        <v>1.1323701679031628E-2</v>
      </c>
      <c r="I7" s="539"/>
    </row>
    <row r="8" spans="1:9" x14ac:dyDescent="0.35">
      <c r="B8" s="7">
        <v>67</v>
      </c>
      <c r="C8" s="282">
        <v>36</v>
      </c>
      <c r="D8" s="500">
        <v>1.4057008980866849E-2</v>
      </c>
      <c r="E8" s="283">
        <v>4</v>
      </c>
      <c r="F8" s="286">
        <v>1.5618898867629833E-3</v>
      </c>
      <c r="G8" s="346">
        <v>40</v>
      </c>
      <c r="H8" s="343">
        <v>1.5618898867629832E-2</v>
      </c>
      <c r="I8" s="539"/>
    </row>
    <row r="9" spans="1:9" x14ac:dyDescent="0.35">
      <c r="B9" s="7">
        <v>68</v>
      </c>
      <c r="C9" s="282">
        <v>27</v>
      </c>
      <c r="D9" s="500">
        <v>1.0542756735650137E-2</v>
      </c>
      <c r="E9" s="283">
        <v>6</v>
      </c>
      <c r="F9" s="286">
        <v>2.3428348301444747E-3</v>
      </c>
      <c r="G9" s="346">
        <v>33</v>
      </c>
      <c r="H9" s="343">
        <v>1.2885591565794611E-2</v>
      </c>
      <c r="I9" s="539"/>
    </row>
    <row r="10" spans="1:9" x14ac:dyDescent="0.35">
      <c r="B10" s="7">
        <v>69</v>
      </c>
      <c r="C10" s="282">
        <v>27</v>
      </c>
      <c r="D10" s="500">
        <v>1.0542756735650137E-2</v>
      </c>
      <c r="E10" s="283">
        <v>11</v>
      </c>
      <c r="F10" s="286">
        <v>4.2951971885982036E-3</v>
      </c>
      <c r="G10" s="346">
        <v>38</v>
      </c>
      <c r="H10" s="343">
        <v>1.483795392424834E-2</v>
      </c>
      <c r="I10" s="539"/>
    </row>
    <row r="11" spans="1:9" x14ac:dyDescent="0.35">
      <c r="B11" s="7">
        <v>70</v>
      </c>
      <c r="C11" s="282">
        <v>48</v>
      </c>
      <c r="D11" s="500">
        <v>1.8742678641155797E-2</v>
      </c>
      <c r="E11" s="283">
        <v>12</v>
      </c>
      <c r="F11" s="286">
        <v>4.6856696602889493E-3</v>
      </c>
      <c r="G11" s="346">
        <v>60</v>
      </c>
      <c r="H11" s="343">
        <v>2.3428348301444749E-2</v>
      </c>
      <c r="I11" s="539"/>
    </row>
    <row r="12" spans="1:9" x14ac:dyDescent="0.35">
      <c r="B12" s="7">
        <v>71</v>
      </c>
      <c r="C12" s="282">
        <v>71</v>
      </c>
      <c r="D12" s="500">
        <v>2.7723545490042953E-2</v>
      </c>
      <c r="E12" s="283">
        <v>7</v>
      </c>
      <c r="F12" s="286">
        <v>2.7333073018352208E-3</v>
      </c>
      <c r="G12" s="346">
        <v>78</v>
      </c>
      <c r="H12" s="343">
        <v>3.0456852791878174E-2</v>
      </c>
      <c r="I12" s="539"/>
    </row>
    <row r="13" spans="1:9" x14ac:dyDescent="0.35">
      <c r="B13" s="7">
        <v>72</v>
      </c>
      <c r="C13" s="282">
        <v>70</v>
      </c>
      <c r="D13" s="500">
        <v>2.7333073018352205E-2</v>
      </c>
      <c r="E13" s="283">
        <v>10</v>
      </c>
      <c r="F13" s="286">
        <v>3.9047247169074579E-3</v>
      </c>
      <c r="G13" s="346">
        <v>80</v>
      </c>
      <c r="H13" s="343">
        <v>3.1237797735259663E-2</v>
      </c>
      <c r="I13" s="539"/>
    </row>
    <row r="14" spans="1:9" x14ac:dyDescent="0.35">
      <c r="B14" s="7">
        <v>73</v>
      </c>
      <c r="C14" s="282">
        <v>82</v>
      </c>
      <c r="D14" s="500">
        <v>3.2018742678641153E-2</v>
      </c>
      <c r="E14" s="283">
        <v>13</v>
      </c>
      <c r="F14" s="286">
        <v>5.076142131979695E-3</v>
      </c>
      <c r="G14" s="346">
        <v>95</v>
      </c>
      <c r="H14" s="343">
        <v>3.709488481062085E-2</v>
      </c>
      <c r="I14" s="539"/>
    </row>
    <row r="15" spans="1:9" x14ac:dyDescent="0.35">
      <c r="B15" s="7">
        <v>74</v>
      </c>
      <c r="C15" s="282">
        <v>42</v>
      </c>
      <c r="D15" s="500">
        <v>1.6399843811011325E-2</v>
      </c>
      <c r="E15" s="283">
        <v>8</v>
      </c>
      <c r="F15" s="286">
        <v>3.1237797735259665E-3</v>
      </c>
      <c r="G15" s="346">
        <v>50</v>
      </c>
      <c r="H15" s="343">
        <v>1.952362358453729E-2</v>
      </c>
      <c r="I15" s="539"/>
    </row>
    <row r="16" spans="1:9" x14ac:dyDescent="0.35">
      <c r="B16" s="7">
        <v>75</v>
      </c>
      <c r="C16" s="282">
        <v>76</v>
      </c>
      <c r="D16" s="500">
        <v>2.9675907848496681E-2</v>
      </c>
      <c r="E16" s="282">
        <v>15</v>
      </c>
      <c r="F16" s="286">
        <v>5.8570870753611873E-3</v>
      </c>
      <c r="G16" s="346">
        <v>91</v>
      </c>
      <c r="H16" s="343">
        <v>3.553299492385787E-2</v>
      </c>
      <c r="I16" s="539"/>
    </row>
    <row r="17" spans="2:9" x14ac:dyDescent="0.35">
      <c r="B17" s="7">
        <v>76</v>
      </c>
      <c r="C17" s="282">
        <v>82</v>
      </c>
      <c r="D17" s="500">
        <v>3.2018742678641153E-2</v>
      </c>
      <c r="E17" s="282">
        <v>17</v>
      </c>
      <c r="F17" s="286">
        <v>6.6380320187426787E-3</v>
      </c>
      <c r="G17" s="346">
        <v>99</v>
      </c>
      <c r="H17" s="343">
        <v>3.8656774697383836E-2</v>
      </c>
      <c r="I17" s="539"/>
    </row>
    <row r="18" spans="2:9" x14ac:dyDescent="0.35">
      <c r="B18" s="7">
        <v>77</v>
      </c>
      <c r="C18" s="8">
        <v>125</v>
      </c>
      <c r="D18" s="500">
        <v>4.8809058961343223E-2</v>
      </c>
      <c r="E18" s="8">
        <v>16</v>
      </c>
      <c r="F18" s="286">
        <v>6.247559547051933E-3</v>
      </c>
      <c r="G18" s="73">
        <v>141</v>
      </c>
      <c r="H18" s="343">
        <v>5.5056618508395161E-2</v>
      </c>
      <c r="I18" s="539"/>
    </row>
    <row r="19" spans="2:9" x14ac:dyDescent="0.35">
      <c r="B19" s="7">
        <v>78</v>
      </c>
      <c r="C19" s="282">
        <v>101</v>
      </c>
      <c r="D19" s="500">
        <v>3.9437719640765326E-2</v>
      </c>
      <c r="E19" s="283">
        <v>19</v>
      </c>
      <c r="F19" s="286">
        <v>7.4189769621241701E-3</v>
      </c>
      <c r="G19" s="346">
        <v>120</v>
      </c>
      <c r="H19" s="343">
        <v>4.6856696602889499E-2</v>
      </c>
      <c r="I19" s="539"/>
    </row>
    <row r="20" spans="2:9" x14ac:dyDescent="0.35">
      <c r="B20" s="7">
        <v>79</v>
      </c>
      <c r="C20" s="8">
        <v>82</v>
      </c>
      <c r="D20" s="500">
        <v>3.2018742678641153E-2</v>
      </c>
      <c r="E20" s="8">
        <v>20</v>
      </c>
      <c r="F20" s="286">
        <v>7.8094494338149158E-3</v>
      </c>
      <c r="G20" s="73">
        <v>102</v>
      </c>
      <c r="H20" s="343">
        <v>3.9828192112456071E-2</v>
      </c>
      <c r="I20" s="539"/>
    </row>
    <row r="21" spans="2:9" x14ac:dyDescent="0.35">
      <c r="B21" s="51" t="s">
        <v>416</v>
      </c>
      <c r="C21" s="50">
        <v>1259</v>
      </c>
      <c r="D21" s="501">
        <v>0.49160484185864894</v>
      </c>
      <c r="E21" s="50">
        <v>183</v>
      </c>
      <c r="F21" s="502">
        <v>7.1456462319406486E-2</v>
      </c>
      <c r="G21" s="330">
        <v>1442</v>
      </c>
      <c r="H21" s="344">
        <v>0.56306130417805544</v>
      </c>
      <c r="I21" s="539"/>
    </row>
    <row r="22" spans="2:9" x14ac:dyDescent="0.35">
      <c r="B22" s="47" t="s">
        <v>14</v>
      </c>
      <c r="C22" s="351">
        <v>2188</v>
      </c>
      <c r="D22" s="542">
        <v>0.85435376805935181</v>
      </c>
      <c r="E22" s="351">
        <v>373</v>
      </c>
      <c r="F22" s="543">
        <v>0.14564623194064819</v>
      </c>
      <c r="G22" s="351">
        <v>2561</v>
      </c>
      <c r="H22" s="224">
        <v>1</v>
      </c>
      <c r="I22" s="539"/>
    </row>
    <row r="24" spans="2:9" x14ac:dyDescent="0.35">
      <c r="E24" s="361"/>
    </row>
  </sheetData>
  <hyperlinks>
    <hyperlink ref="I1" location="'Retr basc par prov&amp;grade'!A1" display="Variable suivante" xr:uid="{80BEA3F1-512F-4126-8C47-5103FFEF11C8}"/>
    <hyperlink ref="I2" location="'Retr Basc par grade&amp;Age'!A1" display="Variable précédente" xr:uid="{84D1FB35-640D-4E6D-9DB9-D2AC945777A6}"/>
  </hyperlinks>
  <pageMargins left="0.7" right="0.7" top="0.75" bottom="0.75" header="0.3" footer="0.3"/>
  <drawing r:id="rId1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EFE028-FD9F-4153-A1DF-302D0C8AB27E}">
  <sheetPr>
    <tabColor theme="0"/>
  </sheetPr>
  <dimension ref="A1:O31"/>
  <sheetViews>
    <sheetView workbookViewId="0">
      <selection activeCell="O1" sqref="O1"/>
    </sheetView>
  </sheetViews>
  <sheetFormatPr baseColWidth="10" defaultColWidth="10.6640625" defaultRowHeight="15.5" x14ac:dyDescent="0.35"/>
  <cols>
    <col min="1" max="1" width="10.6640625" style="201"/>
    <col min="2" max="2" width="12.6640625" style="201" customWidth="1"/>
    <col min="3" max="16384" width="10.6640625" style="201"/>
  </cols>
  <sheetData>
    <row r="1" spans="1:15" x14ac:dyDescent="0.35">
      <c r="A1" s="202"/>
      <c r="B1" s="202"/>
      <c r="C1" s="202"/>
      <c r="D1" s="202"/>
      <c r="E1" s="202"/>
      <c r="O1" s="203" t="s">
        <v>253</v>
      </c>
    </row>
    <row r="2" spans="1:15" ht="18" x14ac:dyDescent="0.4">
      <c r="A2" s="202"/>
      <c r="B2" s="204" t="s">
        <v>543</v>
      </c>
      <c r="C2" s="202"/>
      <c r="D2" s="202"/>
      <c r="E2" s="202"/>
      <c r="O2" s="205" t="s">
        <v>254</v>
      </c>
    </row>
    <row r="4" spans="1:15" x14ac:dyDescent="0.35">
      <c r="B4" s="47" t="s">
        <v>16</v>
      </c>
      <c r="C4" s="47" t="s">
        <v>59</v>
      </c>
      <c r="D4" s="52" t="s">
        <v>60</v>
      </c>
      <c r="E4" s="52" t="s">
        <v>61</v>
      </c>
      <c r="F4" s="52" t="s">
        <v>62</v>
      </c>
      <c r="G4" s="52" t="s">
        <v>63</v>
      </c>
      <c r="H4" s="52" t="s">
        <v>64</v>
      </c>
      <c r="I4" s="52" t="s">
        <v>65</v>
      </c>
      <c r="J4" s="52" t="s">
        <v>66</v>
      </c>
      <c r="K4" s="52" t="s">
        <v>67</v>
      </c>
      <c r="L4" s="52" t="s">
        <v>68</v>
      </c>
      <c r="M4" s="52" t="s">
        <v>69</v>
      </c>
      <c r="N4" s="52" t="s">
        <v>14</v>
      </c>
    </row>
    <row r="5" spans="1:15" x14ac:dyDescent="0.35">
      <c r="B5" s="193" t="s">
        <v>424</v>
      </c>
      <c r="C5" s="8" t="s">
        <v>5</v>
      </c>
      <c r="D5" s="8">
        <v>1</v>
      </c>
      <c r="E5" s="8" t="s">
        <v>5</v>
      </c>
      <c r="F5" s="8" t="s">
        <v>5</v>
      </c>
      <c r="G5" s="8" t="s">
        <v>5</v>
      </c>
      <c r="H5" s="8">
        <v>1</v>
      </c>
      <c r="I5" s="8" t="s">
        <v>5</v>
      </c>
      <c r="J5" s="8" t="s">
        <v>5</v>
      </c>
      <c r="K5" s="8" t="s">
        <v>5</v>
      </c>
      <c r="L5" s="8" t="s">
        <v>5</v>
      </c>
      <c r="M5" s="8" t="s">
        <v>5</v>
      </c>
      <c r="N5" s="284">
        <v>2</v>
      </c>
    </row>
    <row r="6" spans="1:15" x14ac:dyDescent="0.35">
      <c r="B6" s="282" t="s">
        <v>8</v>
      </c>
      <c r="C6" s="8" t="s">
        <v>5</v>
      </c>
      <c r="D6" s="8">
        <v>23</v>
      </c>
      <c r="E6" s="8">
        <v>45</v>
      </c>
      <c r="F6" s="8">
        <v>51</v>
      </c>
      <c r="G6" s="8">
        <v>37</v>
      </c>
      <c r="H6" s="8">
        <v>24</v>
      </c>
      <c r="I6" s="8">
        <v>19</v>
      </c>
      <c r="J6" s="8">
        <v>11</v>
      </c>
      <c r="K6" s="8">
        <v>5</v>
      </c>
      <c r="L6" s="8" t="s">
        <v>5</v>
      </c>
      <c r="M6" s="8" t="s">
        <v>5</v>
      </c>
      <c r="N6" s="284">
        <v>215</v>
      </c>
    </row>
    <row r="7" spans="1:15" x14ac:dyDescent="0.35">
      <c r="B7" s="282" t="s">
        <v>425</v>
      </c>
      <c r="C7" s="8" t="s">
        <v>5</v>
      </c>
      <c r="D7" s="8">
        <v>2</v>
      </c>
      <c r="E7" s="8">
        <v>1</v>
      </c>
      <c r="F7" s="8">
        <v>7</v>
      </c>
      <c r="G7" s="8">
        <v>26</v>
      </c>
      <c r="H7" s="8">
        <v>19</v>
      </c>
      <c r="I7" s="8">
        <v>12</v>
      </c>
      <c r="J7" s="8">
        <v>11</v>
      </c>
      <c r="K7" s="8">
        <v>2</v>
      </c>
      <c r="L7" s="8">
        <v>1</v>
      </c>
      <c r="M7" s="8" t="s">
        <v>5</v>
      </c>
      <c r="N7" s="284">
        <v>81</v>
      </c>
    </row>
    <row r="8" spans="1:15" x14ac:dyDescent="0.35">
      <c r="B8" s="282" t="s">
        <v>426</v>
      </c>
      <c r="C8" s="8" t="s">
        <v>5</v>
      </c>
      <c r="D8" s="8" t="s">
        <v>5</v>
      </c>
      <c r="E8" s="8" t="s">
        <v>5</v>
      </c>
      <c r="F8" s="8" t="s">
        <v>5</v>
      </c>
      <c r="G8" s="8">
        <v>1</v>
      </c>
      <c r="H8" s="8">
        <v>5</v>
      </c>
      <c r="I8" s="8">
        <v>6</v>
      </c>
      <c r="J8" s="8">
        <v>5</v>
      </c>
      <c r="K8" s="8" t="s">
        <v>5</v>
      </c>
      <c r="L8" s="8">
        <v>1</v>
      </c>
      <c r="M8" s="8" t="s">
        <v>5</v>
      </c>
      <c r="N8" s="284">
        <v>18</v>
      </c>
    </row>
    <row r="9" spans="1:15" x14ac:dyDescent="0.35">
      <c r="B9" s="282" t="s">
        <v>427</v>
      </c>
      <c r="C9" s="8" t="s">
        <v>5</v>
      </c>
      <c r="D9" s="8" t="s">
        <v>5</v>
      </c>
      <c r="E9" s="8" t="s">
        <v>5</v>
      </c>
      <c r="F9" s="8" t="s">
        <v>5</v>
      </c>
      <c r="G9" s="8">
        <v>4</v>
      </c>
      <c r="H9" s="8">
        <v>1</v>
      </c>
      <c r="I9" s="8">
        <v>5</v>
      </c>
      <c r="J9" s="8">
        <v>2</v>
      </c>
      <c r="K9" s="8">
        <v>1</v>
      </c>
      <c r="L9" s="8" t="s">
        <v>5</v>
      </c>
      <c r="M9" s="8" t="s">
        <v>5</v>
      </c>
      <c r="N9" s="284">
        <v>13</v>
      </c>
    </row>
    <row r="10" spans="1:15" x14ac:dyDescent="0.35">
      <c r="B10" s="282" t="s">
        <v>345</v>
      </c>
      <c r="C10" s="8" t="s">
        <v>5</v>
      </c>
      <c r="D10" s="8" t="s">
        <v>5</v>
      </c>
      <c r="E10" s="8" t="s">
        <v>5</v>
      </c>
      <c r="F10" s="8" t="s">
        <v>5</v>
      </c>
      <c r="G10" s="8" t="s">
        <v>5</v>
      </c>
      <c r="H10" s="8" t="s">
        <v>5</v>
      </c>
      <c r="I10" s="8">
        <v>2</v>
      </c>
      <c r="J10" s="8">
        <v>1</v>
      </c>
      <c r="K10" s="8" t="s">
        <v>5</v>
      </c>
      <c r="L10" s="8" t="s">
        <v>5</v>
      </c>
      <c r="M10" s="8" t="s">
        <v>5</v>
      </c>
      <c r="N10" s="284">
        <v>3</v>
      </c>
    </row>
    <row r="11" spans="1:15" x14ac:dyDescent="0.35">
      <c r="B11" s="282" t="s">
        <v>428</v>
      </c>
      <c r="C11" s="8" t="s">
        <v>5</v>
      </c>
      <c r="D11" s="8" t="s">
        <v>5</v>
      </c>
      <c r="E11" s="8" t="s">
        <v>5</v>
      </c>
      <c r="F11" s="8">
        <v>1</v>
      </c>
      <c r="G11" s="8">
        <v>2</v>
      </c>
      <c r="H11" s="8" t="s">
        <v>5</v>
      </c>
      <c r="I11" s="8">
        <v>3</v>
      </c>
      <c r="J11" s="8">
        <v>1</v>
      </c>
      <c r="K11" s="8" t="s">
        <v>5</v>
      </c>
      <c r="L11" s="8" t="s">
        <v>5</v>
      </c>
      <c r="M11" s="8" t="s">
        <v>5</v>
      </c>
      <c r="N11" s="284">
        <v>7</v>
      </c>
    </row>
    <row r="12" spans="1:15" x14ac:dyDescent="0.35">
      <c r="B12" s="282" t="s">
        <v>544</v>
      </c>
      <c r="C12" s="8" t="s">
        <v>5</v>
      </c>
      <c r="D12" s="8" t="s">
        <v>5</v>
      </c>
      <c r="E12" s="8">
        <v>3</v>
      </c>
      <c r="F12" s="8">
        <v>1</v>
      </c>
      <c r="G12" s="8">
        <v>9</v>
      </c>
      <c r="H12" s="8">
        <v>8</v>
      </c>
      <c r="I12" s="8">
        <v>5</v>
      </c>
      <c r="J12" s="8">
        <v>6</v>
      </c>
      <c r="K12" s="8">
        <v>2</v>
      </c>
      <c r="L12" s="8" t="s">
        <v>5</v>
      </c>
      <c r="M12" s="8" t="s">
        <v>5</v>
      </c>
      <c r="N12" s="284">
        <v>34</v>
      </c>
    </row>
    <row r="13" spans="1:15" x14ac:dyDescent="0.35">
      <c r="B13" s="282" t="s">
        <v>545</v>
      </c>
      <c r="C13" s="8" t="s">
        <v>5</v>
      </c>
      <c r="D13" s="8">
        <v>4</v>
      </c>
      <c r="E13" s="8">
        <v>1</v>
      </c>
      <c r="F13" s="8">
        <v>8</v>
      </c>
      <c r="G13" s="8">
        <v>20</v>
      </c>
      <c r="H13" s="8">
        <v>11</v>
      </c>
      <c r="I13" s="8">
        <v>9</v>
      </c>
      <c r="J13" s="8">
        <v>4</v>
      </c>
      <c r="K13" s="8">
        <v>6</v>
      </c>
      <c r="L13" s="8">
        <v>2</v>
      </c>
      <c r="M13" s="8" t="s">
        <v>5</v>
      </c>
      <c r="N13" s="284">
        <v>65</v>
      </c>
    </row>
    <row r="14" spans="1:15" x14ac:dyDescent="0.35">
      <c r="B14" s="282" t="s">
        <v>10</v>
      </c>
      <c r="C14" s="8">
        <v>92</v>
      </c>
      <c r="D14" s="8">
        <v>72</v>
      </c>
      <c r="E14" s="8">
        <v>105</v>
      </c>
      <c r="F14" s="8">
        <v>114</v>
      </c>
      <c r="G14" s="8">
        <v>409</v>
      </c>
      <c r="H14" s="8">
        <v>342</v>
      </c>
      <c r="I14" s="8">
        <v>186</v>
      </c>
      <c r="J14" s="8">
        <v>113</v>
      </c>
      <c r="K14" s="8">
        <v>33</v>
      </c>
      <c r="L14" s="8">
        <v>24</v>
      </c>
      <c r="M14" s="8">
        <v>6</v>
      </c>
      <c r="N14" s="284">
        <v>1496</v>
      </c>
    </row>
    <row r="15" spans="1:15" x14ac:dyDescent="0.35">
      <c r="B15" s="282" t="s">
        <v>349</v>
      </c>
      <c r="C15" s="8" t="s">
        <v>5</v>
      </c>
      <c r="D15" s="8">
        <v>1</v>
      </c>
      <c r="E15" s="8">
        <v>7</v>
      </c>
      <c r="F15" s="8">
        <v>10</v>
      </c>
      <c r="G15" s="8">
        <v>41</v>
      </c>
      <c r="H15" s="8">
        <v>32</v>
      </c>
      <c r="I15" s="8">
        <v>23</v>
      </c>
      <c r="J15" s="8">
        <v>19</v>
      </c>
      <c r="K15" s="8">
        <v>7</v>
      </c>
      <c r="L15" s="8">
        <v>4</v>
      </c>
      <c r="M15" s="8">
        <v>4</v>
      </c>
      <c r="N15" s="284">
        <v>148</v>
      </c>
    </row>
    <row r="16" spans="1:15" x14ac:dyDescent="0.35">
      <c r="B16" s="282" t="s">
        <v>350</v>
      </c>
      <c r="C16" s="8" t="s">
        <v>5</v>
      </c>
      <c r="D16" s="8" t="s">
        <v>5</v>
      </c>
      <c r="E16" s="8" t="s">
        <v>5</v>
      </c>
      <c r="F16" s="8" t="s">
        <v>5</v>
      </c>
      <c r="G16" s="8">
        <v>6</v>
      </c>
      <c r="H16" s="8">
        <v>7</v>
      </c>
      <c r="I16" s="8">
        <v>13</v>
      </c>
      <c r="J16" s="8">
        <v>14</v>
      </c>
      <c r="K16" s="8">
        <v>4</v>
      </c>
      <c r="L16" s="8" t="s">
        <v>5</v>
      </c>
      <c r="M16" s="8"/>
      <c r="N16" s="284">
        <v>44</v>
      </c>
    </row>
    <row r="17" spans="2:14" x14ac:dyDescent="0.35">
      <c r="B17" s="282" t="s">
        <v>351</v>
      </c>
      <c r="C17" s="8">
        <v>1</v>
      </c>
      <c r="D17" s="8" t="s">
        <v>5</v>
      </c>
      <c r="E17" s="8">
        <v>1</v>
      </c>
      <c r="F17" s="8">
        <v>1</v>
      </c>
      <c r="G17" s="8">
        <v>7</v>
      </c>
      <c r="H17" s="8">
        <v>25</v>
      </c>
      <c r="I17" s="8">
        <v>11</v>
      </c>
      <c r="J17" s="8">
        <v>12</v>
      </c>
      <c r="K17" s="8">
        <v>5</v>
      </c>
      <c r="L17" s="8">
        <v>4</v>
      </c>
      <c r="M17" s="8">
        <v>1</v>
      </c>
      <c r="N17" s="284">
        <v>68</v>
      </c>
    </row>
    <row r="18" spans="2:14" x14ac:dyDescent="0.35">
      <c r="B18" s="282" t="s">
        <v>352</v>
      </c>
      <c r="C18" s="8" t="s">
        <v>5</v>
      </c>
      <c r="D18" s="8" t="s">
        <v>5</v>
      </c>
      <c r="E18" s="8" t="s">
        <v>5</v>
      </c>
      <c r="F18" s="8">
        <v>3</v>
      </c>
      <c r="G18" s="8">
        <v>4</v>
      </c>
      <c r="H18" s="8">
        <v>3</v>
      </c>
      <c r="I18" s="8">
        <v>4</v>
      </c>
      <c r="J18" s="8">
        <v>3</v>
      </c>
      <c r="K18" s="8">
        <v>1</v>
      </c>
      <c r="L18" s="8" t="s">
        <v>5</v>
      </c>
      <c r="M18" s="8">
        <v>1</v>
      </c>
      <c r="N18" s="284">
        <v>19</v>
      </c>
    </row>
    <row r="19" spans="2:14" x14ac:dyDescent="0.35">
      <c r="B19" s="282" t="s">
        <v>353</v>
      </c>
      <c r="C19" s="8" t="s">
        <v>5</v>
      </c>
      <c r="D19" s="8" t="s">
        <v>5</v>
      </c>
      <c r="E19" s="8" t="s">
        <v>5</v>
      </c>
      <c r="F19" s="8" t="s">
        <v>5</v>
      </c>
      <c r="G19" s="8">
        <v>7</v>
      </c>
      <c r="H19" s="8">
        <v>1</v>
      </c>
      <c r="I19" s="8">
        <v>2</v>
      </c>
      <c r="J19" s="8">
        <v>2</v>
      </c>
      <c r="K19" s="8" t="s">
        <v>5</v>
      </c>
      <c r="L19" s="8" t="s">
        <v>5</v>
      </c>
      <c r="M19" s="8" t="s">
        <v>5</v>
      </c>
      <c r="N19" s="284">
        <v>12</v>
      </c>
    </row>
    <row r="20" spans="2:14" x14ac:dyDescent="0.35">
      <c r="B20" s="282" t="s">
        <v>546</v>
      </c>
      <c r="C20" s="8" t="s">
        <v>5</v>
      </c>
      <c r="D20" s="8" t="s">
        <v>5</v>
      </c>
      <c r="E20" s="8" t="s">
        <v>5</v>
      </c>
      <c r="F20" s="8">
        <v>1</v>
      </c>
      <c r="G20" s="8">
        <v>1</v>
      </c>
      <c r="H20" s="8">
        <v>8</v>
      </c>
      <c r="I20" s="8">
        <v>7</v>
      </c>
      <c r="J20" s="8">
        <v>3</v>
      </c>
      <c r="K20" s="8" t="s">
        <v>5</v>
      </c>
      <c r="L20" s="8" t="s">
        <v>5</v>
      </c>
      <c r="M20" s="8" t="s">
        <v>5</v>
      </c>
      <c r="N20" s="284">
        <v>20</v>
      </c>
    </row>
    <row r="21" spans="2:14" x14ac:dyDescent="0.35">
      <c r="B21" s="282" t="s">
        <v>11</v>
      </c>
      <c r="C21" s="8" t="s">
        <v>5</v>
      </c>
      <c r="D21" s="8" t="s">
        <v>5</v>
      </c>
      <c r="E21" s="8" t="s">
        <v>5</v>
      </c>
      <c r="F21" s="8" t="s">
        <v>5</v>
      </c>
      <c r="G21" s="8" t="s">
        <v>5</v>
      </c>
      <c r="H21" s="8">
        <v>5</v>
      </c>
      <c r="I21" s="8"/>
      <c r="J21" s="8">
        <v>1</v>
      </c>
      <c r="K21" s="8" t="s">
        <v>5</v>
      </c>
      <c r="L21" s="8" t="s">
        <v>5</v>
      </c>
      <c r="M21" s="8" t="s">
        <v>5</v>
      </c>
      <c r="N21" s="284">
        <v>6</v>
      </c>
    </row>
    <row r="22" spans="2:14" x14ac:dyDescent="0.35">
      <c r="B22" s="282" t="s">
        <v>355</v>
      </c>
      <c r="C22" s="8" t="s">
        <v>5</v>
      </c>
      <c r="D22" s="8" t="s">
        <v>5</v>
      </c>
      <c r="E22" s="8">
        <v>1</v>
      </c>
      <c r="F22" s="8"/>
      <c r="G22" s="8">
        <v>4</v>
      </c>
      <c r="H22" s="8">
        <v>1</v>
      </c>
      <c r="I22" s="8">
        <v>4</v>
      </c>
      <c r="J22" s="8">
        <v>1</v>
      </c>
      <c r="K22" s="8" t="s">
        <v>5</v>
      </c>
      <c r="L22" s="8" t="s">
        <v>5</v>
      </c>
      <c r="M22" s="8" t="s">
        <v>5</v>
      </c>
      <c r="N22" s="284">
        <v>11</v>
      </c>
    </row>
    <row r="23" spans="2:14" x14ac:dyDescent="0.35">
      <c r="B23" s="282" t="s">
        <v>12</v>
      </c>
      <c r="C23" s="8">
        <v>2</v>
      </c>
      <c r="D23" s="8">
        <v>3</v>
      </c>
      <c r="E23" s="8">
        <v>5</v>
      </c>
      <c r="F23" s="8">
        <v>4</v>
      </c>
      <c r="G23" s="8">
        <v>15</v>
      </c>
      <c r="H23" s="8">
        <v>17</v>
      </c>
      <c r="I23" s="8">
        <v>21</v>
      </c>
      <c r="J23" s="8">
        <v>30</v>
      </c>
      <c r="K23" s="8">
        <v>13</v>
      </c>
      <c r="L23" s="8">
        <v>7</v>
      </c>
      <c r="M23" s="8">
        <v>3</v>
      </c>
      <c r="N23" s="284">
        <v>120</v>
      </c>
    </row>
    <row r="24" spans="2:14" x14ac:dyDescent="0.35">
      <c r="B24" s="282" t="s">
        <v>430</v>
      </c>
      <c r="C24" s="8" t="s">
        <v>5</v>
      </c>
      <c r="D24" s="8" t="s">
        <v>5</v>
      </c>
      <c r="E24" s="8" t="s">
        <v>5</v>
      </c>
      <c r="F24" s="8" t="s">
        <v>5</v>
      </c>
      <c r="G24" s="8" t="s">
        <v>5</v>
      </c>
      <c r="H24" s="8">
        <v>1</v>
      </c>
      <c r="I24" s="8">
        <v>2</v>
      </c>
      <c r="J24" s="8">
        <v>1</v>
      </c>
      <c r="K24" s="8"/>
      <c r="L24" s="8">
        <v>0</v>
      </c>
      <c r="M24" s="8"/>
      <c r="N24" s="284">
        <v>4</v>
      </c>
    </row>
    <row r="25" spans="2:14" x14ac:dyDescent="0.35">
      <c r="B25" s="282" t="s">
        <v>358</v>
      </c>
      <c r="C25" s="8" t="s">
        <v>5</v>
      </c>
      <c r="D25" s="8">
        <v>1</v>
      </c>
      <c r="E25" s="8">
        <v>1</v>
      </c>
      <c r="F25" s="8">
        <v>3</v>
      </c>
      <c r="G25" s="8">
        <v>10</v>
      </c>
      <c r="H25" s="8">
        <v>4</v>
      </c>
      <c r="I25" s="8">
        <v>2</v>
      </c>
      <c r="J25" s="8">
        <v>1</v>
      </c>
      <c r="K25" s="8"/>
      <c r="L25" s="8">
        <v>1</v>
      </c>
      <c r="M25" s="8">
        <v>1</v>
      </c>
      <c r="N25" s="284">
        <v>24</v>
      </c>
    </row>
    <row r="26" spans="2:14" x14ac:dyDescent="0.35">
      <c r="B26" s="282" t="s">
        <v>13</v>
      </c>
      <c r="C26" s="8" t="s">
        <v>5</v>
      </c>
      <c r="D26" s="8">
        <v>4</v>
      </c>
      <c r="E26" s="8">
        <v>2</v>
      </c>
      <c r="F26" s="8">
        <v>2</v>
      </c>
      <c r="G26" s="8">
        <v>15</v>
      </c>
      <c r="H26" s="8">
        <v>18</v>
      </c>
      <c r="I26" s="8">
        <v>14</v>
      </c>
      <c r="J26" s="8">
        <v>17</v>
      </c>
      <c r="K26" s="8">
        <v>6</v>
      </c>
      <c r="L26" s="8">
        <v>2</v>
      </c>
      <c r="M26" s="8" t="s">
        <v>5</v>
      </c>
      <c r="N26" s="284">
        <v>80</v>
      </c>
    </row>
    <row r="27" spans="2:14" x14ac:dyDescent="0.35">
      <c r="B27" s="282" t="s">
        <v>431</v>
      </c>
      <c r="C27" s="8" t="s">
        <v>5</v>
      </c>
      <c r="D27" s="8">
        <v>1</v>
      </c>
      <c r="E27" s="8">
        <v>1</v>
      </c>
      <c r="F27" s="8">
        <v>1</v>
      </c>
      <c r="G27" s="8">
        <v>1</v>
      </c>
      <c r="H27" s="8">
        <v>3</v>
      </c>
      <c r="I27" s="8">
        <v>3</v>
      </c>
      <c r="J27" s="8">
        <v>1</v>
      </c>
      <c r="K27" s="8" t="s">
        <v>5</v>
      </c>
      <c r="L27" s="8">
        <v>1</v>
      </c>
      <c r="M27" s="8" t="s">
        <v>5</v>
      </c>
      <c r="N27" s="284">
        <v>12</v>
      </c>
    </row>
    <row r="28" spans="2:14" x14ac:dyDescent="0.35">
      <c r="B28" s="282" t="s">
        <v>361</v>
      </c>
      <c r="C28" s="8" t="s">
        <v>5</v>
      </c>
      <c r="D28" s="8" t="s">
        <v>5</v>
      </c>
      <c r="E28" s="8" t="s">
        <v>5</v>
      </c>
      <c r="F28" s="8">
        <v>1</v>
      </c>
      <c r="G28" s="8">
        <v>2</v>
      </c>
      <c r="H28" s="8">
        <v>2</v>
      </c>
      <c r="I28" s="8" t="s">
        <v>5</v>
      </c>
      <c r="J28" s="8">
        <v>1</v>
      </c>
      <c r="K28" s="8" t="s">
        <v>5</v>
      </c>
      <c r="L28" s="8" t="s">
        <v>5</v>
      </c>
      <c r="M28" s="8" t="s">
        <v>5</v>
      </c>
      <c r="N28" s="284">
        <v>6</v>
      </c>
    </row>
    <row r="29" spans="2:14" x14ac:dyDescent="0.35">
      <c r="B29" s="282" t="s">
        <v>362</v>
      </c>
      <c r="C29" s="8" t="s">
        <v>5</v>
      </c>
      <c r="D29" s="8" t="s">
        <v>5</v>
      </c>
      <c r="E29" s="8">
        <v>1</v>
      </c>
      <c r="F29" s="8">
        <v>1</v>
      </c>
      <c r="G29" s="8">
        <v>9</v>
      </c>
      <c r="H29" s="8">
        <v>7</v>
      </c>
      <c r="I29" s="8">
        <v>12</v>
      </c>
      <c r="J29" s="8">
        <v>4</v>
      </c>
      <c r="K29" s="8">
        <v>2</v>
      </c>
      <c r="L29" s="8" t="s">
        <v>5</v>
      </c>
      <c r="M29" s="8" t="s">
        <v>5</v>
      </c>
      <c r="N29" s="284">
        <v>36</v>
      </c>
    </row>
    <row r="30" spans="2:14" x14ac:dyDescent="0.35">
      <c r="B30" s="338" t="s">
        <v>363</v>
      </c>
      <c r="C30" s="50" t="s">
        <v>5</v>
      </c>
      <c r="D30" s="50" t="s">
        <v>5</v>
      </c>
      <c r="E30" s="50">
        <v>1</v>
      </c>
      <c r="F30" s="50">
        <v>3</v>
      </c>
      <c r="G30" s="50">
        <v>4</v>
      </c>
      <c r="H30" s="50">
        <v>3</v>
      </c>
      <c r="I30" s="50">
        <v>2</v>
      </c>
      <c r="J30" s="50">
        <v>4</v>
      </c>
      <c r="K30" s="50" t="s">
        <v>5</v>
      </c>
      <c r="L30" s="50" t="s">
        <v>5</v>
      </c>
      <c r="M30" s="50" t="s">
        <v>5</v>
      </c>
      <c r="N30" s="333">
        <v>17</v>
      </c>
    </row>
    <row r="31" spans="2:14" x14ac:dyDescent="0.35">
      <c r="B31" s="47" t="s">
        <v>14</v>
      </c>
      <c r="C31" s="52">
        <v>95</v>
      </c>
      <c r="D31" s="52">
        <v>112</v>
      </c>
      <c r="E31" s="52">
        <v>175</v>
      </c>
      <c r="F31" s="52">
        <v>212</v>
      </c>
      <c r="G31" s="52">
        <v>634</v>
      </c>
      <c r="H31" s="52">
        <v>548</v>
      </c>
      <c r="I31" s="52">
        <v>367</v>
      </c>
      <c r="J31" s="52">
        <v>268</v>
      </c>
      <c r="K31" s="52">
        <v>87</v>
      </c>
      <c r="L31" s="52">
        <v>47</v>
      </c>
      <c r="M31" s="52">
        <v>16</v>
      </c>
      <c r="N31" s="288">
        <v>2561</v>
      </c>
    </row>
  </sheetData>
  <hyperlinks>
    <hyperlink ref="O1" location="'Retr Basc par prov&amp;sexe'!A1" display="Variable suivante" xr:uid="{62694400-CEDA-45DC-B158-B25EA05C310F}"/>
    <hyperlink ref="O2" location="'Retr Basc par Age&amp;sexe'!A1" display="Variable précédente" xr:uid="{97716695-613E-41AA-A9DA-4DFFC665F89D}"/>
  </hyperlinks>
  <pageMargins left="0.7" right="0.7" top="0.75" bottom="0.75" header="0.3" footer="0.3"/>
  <drawing r:id="rId1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10DB87-593D-449B-8F40-BEF66A16B575}">
  <sheetPr>
    <tabColor theme="0"/>
  </sheetPr>
  <dimension ref="A1:I31"/>
  <sheetViews>
    <sheetView workbookViewId="0">
      <selection activeCell="I1" sqref="I1"/>
    </sheetView>
  </sheetViews>
  <sheetFormatPr baseColWidth="10" defaultColWidth="10.6640625" defaultRowHeight="15.5" x14ac:dyDescent="0.35"/>
  <cols>
    <col min="1" max="1" width="10.6640625" style="201"/>
    <col min="2" max="2" width="16.1640625" style="201" customWidth="1"/>
    <col min="3" max="3" width="13.83203125" style="201" customWidth="1"/>
    <col min="4" max="4" width="20" style="201" customWidth="1"/>
    <col min="5" max="5" width="20.5" style="201" customWidth="1"/>
    <col min="6" max="16384" width="10.6640625" style="201"/>
  </cols>
  <sheetData>
    <row r="1" spans="1:9" x14ac:dyDescent="0.35">
      <c r="A1" s="202"/>
      <c r="B1" s="202"/>
      <c r="C1" s="202"/>
      <c r="D1" s="202"/>
      <c r="E1" s="202"/>
      <c r="I1" s="203" t="s">
        <v>253</v>
      </c>
    </row>
    <row r="2" spans="1:9" ht="18" x14ac:dyDescent="0.4">
      <c r="A2" s="202"/>
      <c r="B2" s="204" t="s">
        <v>547</v>
      </c>
      <c r="C2" s="202"/>
      <c r="D2" s="202"/>
      <c r="E2" s="202"/>
      <c r="I2" s="205" t="s">
        <v>254</v>
      </c>
    </row>
    <row r="4" spans="1:9" x14ac:dyDescent="0.35">
      <c r="B4" s="47" t="s">
        <v>16</v>
      </c>
      <c r="C4" s="52" t="s">
        <v>82</v>
      </c>
      <c r="D4" s="52" t="s">
        <v>83</v>
      </c>
      <c r="E4" s="52" t="s">
        <v>14</v>
      </c>
      <c r="F4" s="52" t="s">
        <v>7</v>
      </c>
    </row>
    <row r="5" spans="1:9" x14ac:dyDescent="0.35">
      <c r="B5" s="193" t="s">
        <v>424</v>
      </c>
      <c r="C5" s="8">
        <v>2</v>
      </c>
      <c r="D5" s="8" t="s">
        <v>5</v>
      </c>
      <c r="E5" s="284">
        <v>2</v>
      </c>
      <c r="F5" s="287">
        <v>7.8094494338149163E-4</v>
      </c>
    </row>
    <row r="6" spans="1:9" x14ac:dyDescent="0.35">
      <c r="B6" s="282" t="s">
        <v>8</v>
      </c>
      <c r="C6" s="8">
        <v>187</v>
      </c>
      <c r="D6" s="8">
        <v>28</v>
      </c>
      <c r="E6" s="284">
        <v>215</v>
      </c>
      <c r="F6" s="287">
        <v>8.3951581413510348E-2</v>
      </c>
    </row>
    <row r="7" spans="1:9" x14ac:dyDescent="0.35">
      <c r="B7" s="282" t="s">
        <v>425</v>
      </c>
      <c r="C7" s="8">
        <v>68</v>
      </c>
      <c r="D7" s="8">
        <v>13</v>
      </c>
      <c r="E7" s="284">
        <v>81</v>
      </c>
      <c r="F7" s="287">
        <v>3.1628270206950408E-2</v>
      </c>
    </row>
    <row r="8" spans="1:9" x14ac:dyDescent="0.35">
      <c r="B8" s="282" t="s">
        <v>426</v>
      </c>
      <c r="C8" s="8">
        <v>17</v>
      </c>
      <c r="D8" s="8">
        <v>1</v>
      </c>
      <c r="E8" s="284">
        <v>18</v>
      </c>
      <c r="F8" s="287">
        <v>7.0285044904334244E-3</v>
      </c>
    </row>
    <row r="9" spans="1:9" x14ac:dyDescent="0.35">
      <c r="B9" s="282" t="s">
        <v>427</v>
      </c>
      <c r="C9" s="8">
        <v>11</v>
      </c>
      <c r="D9" s="8">
        <v>2</v>
      </c>
      <c r="E9" s="284">
        <v>13</v>
      </c>
      <c r="F9" s="287">
        <v>5.076142131979695E-3</v>
      </c>
    </row>
    <row r="10" spans="1:9" x14ac:dyDescent="0.35">
      <c r="B10" s="282" t="s">
        <v>345</v>
      </c>
      <c r="C10" s="8">
        <v>3</v>
      </c>
      <c r="D10" s="8" t="s">
        <v>5</v>
      </c>
      <c r="E10" s="284">
        <v>3</v>
      </c>
      <c r="F10" s="287">
        <v>1.1714174150722373E-3</v>
      </c>
    </row>
    <row r="11" spans="1:9" x14ac:dyDescent="0.35">
      <c r="B11" s="282" t="s">
        <v>428</v>
      </c>
      <c r="C11" s="8">
        <v>6</v>
      </c>
      <c r="D11" s="8">
        <v>1</v>
      </c>
      <c r="E11" s="284">
        <v>7</v>
      </c>
      <c r="F11" s="287">
        <v>2.7333073018352208E-3</v>
      </c>
    </row>
    <row r="12" spans="1:9" x14ac:dyDescent="0.35">
      <c r="B12" s="282" t="s">
        <v>429</v>
      </c>
      <c r="C12" s="8">
        <v>31</v>
      </c>
      <c r="D12" s="8">
        <v>3</v>
      </c>
      <c r="E12" s="284">
        <v>34</v>
      </c>
      <c r="F12" s="287">
        <v>1.3276064037485357E-2</v>
      </c>
    </row>
    <row r="13" spans="1:9" x14ac:dyDescent="0.35">
      <c r="B13" s="282" t="s">
        <v>9</v>
      </c>
      <c r="C13" s="8">
        <v>58</v>
      </c>
      <c r="D13" s="8">
        <v>7</v>
      </c>
      <c r="E13" s="284">
        <v>65</v>
      </c>
      <c r="F13" s="287">
        <v>2.5380710659898477E-2</v>
      </c>
    </row>
    <row r="14" spans="1:9" x14ac:dyDescent="0.35">
      <c r="B14" s="282" t="s">
        <v>10</v>
      </c>
      <c r="C14" s="8">
        <v>1230</v>
      </c>
      <c r="D14" s="8">
        <v>266</v>
      </c>
      <c r="E14" s="284">
        <v>1496</v>
      </c>
      <c r="F14" s="287">
        <v>0.58414681764935572</v>
      </c>
    </row>
    <row r="15" spans="1:9" x14ac:dyDescent="0.35">
      <c r="B15" s="282" t="s">
        <v>349</v>
      </c>
      <c r="C15" s="8">
        <v>142</v>
      </c>
      <c r="D15" s="8">
        <v>6</v>
      </c>
      <c r="E15" s="284">
        <v>148</v>
      </c>
      <c r="F15" s="287">
        <v>5.7789925810230382E-2</v>
      </c>
    </row>
    <row r="16" spans="1:9" x14ac:dyDescent="0.35">
      <c r="B16" s="282" t="s">
        <v>350</v>
      </c>
      <c r="C16" s="8">
        <v>39</v>
      </c>
      <c r="D16" s="8">
        <v>5</v>
      </c>
      <c r="E16" s="284">
        <v>44</v>
      </c>
      <c r="F16" s="287">
        <v>1.7180788754392814E-2</v>
      </c>
    </row>
    <row r="17" spans="2:6" x14ac:dyDescent="0.35">
      <c r="B17" s="282" t="s">
        <v>351</v>
      </c>
      <c r="C17" s="8">
        <v>57</v>
      </c>
      <c r="D17" s="8">
        <v>11</v>
      </c>
      <c r="E17" s="284">
        <v>68</v>
      </c>
      <c r="F17" s="287">
        <v>2.6552128074970715E-2</v>
      </c>
    </row>
    <row r="18" spans="2:6" x14ac:dyDescent="0.35">
      <c r="B18" s="282" t="s">
        <v>352</v>
      </c>
      <c r="C18" s="8">
        <v>16</v>
      </c>
      <c r="D18" s="8">
        <v>3</v>
      </c>
      <c r="E18" s="284">
        <v>19</v>
      </c>
      <c r="F18" s="287">
        <v>7.4189769621241701E-3</v>
      </c>
    </row>
    <row r="19" spans="2:6" x14ac:dyDescent="0.35">
      <c r="B19" s="282" t="s">
        <v>353</v>
      </c>
      <c r="C19" s="8">
        <v>12</v>
      </c>
      <c r="D19" s="8" t="s">
        <v>5</v>
      </c>
      <c r="E19" s="284">
        <v>12</v>
      </c>
      <c r="F19" s="287">
        <v>4.6856696602889493E-3</v>
      </c>
    </row>
    <row r="20" spans="2:6" x14ac:dyDescent="0.35">
      <c r="B20" s="282" t="s">
        <v>546</v>
      </c>
      <c r="C20" s="8">
        <v>20</v>
      </c>
      <c r="D20" s="8" t="s">
        <v>5</v>
      </c>
      <c r="E20" s="284">
        <v>20</v>
      </c>
      <c r="F20" s="287">
        <v>7.8094494338149158E-3</v>
      </c>
    </row>
    <row r="21" spans="2:6" x14ac:dyDescent="0.35">
      <c r="B21" s="282" t="s">
        <v>11</v>
      </c>
      <c r="C21" s="8">
        <v>6</v>
      </c>
      <c r="D21" s="8" t="s">
        <v>5</v>
      </c>
      <c r="E21" s="284">
        <v>6</v>
      </c>
      <c r="F21" s="287">
        <v>2.3428348301444747E-3</v>
      </c>
    </row>
    <row r="22" spans="2:6" x14ac:dyDescent="0.35">
      <c r="B22" s="282" t="s">
        <v>355</v>
      </c>
      <c r="C22" s="8">
        <v>11</v>
      </c>
      <c r="D22" s="8" t="s">
        <v>5</v>
      </c>
      <c r="E22" s="284">
        <v>11</v>
      </c>
      <c r="F22" s="287">
        <v>4.2951971885982036E-3</v>
      </c>
    </row>
    <row r="23" spans="2:6" x14ac:dyDescent="0.35">
      <c r="B23" s="282" t="s">
        <v>12</v>
      </c>
      <c r="C23" s="8">
        <v>112</v>
      </c>
      <c r="D23" s="8">
        <v>8</v>
      </c>
      <c r="E23" s="284">
        <v>120</v>
      </c>
      <c r="F23" s="287">
        <v>4.6856696602889499E-2</v>
      </c>
    </row>
    <row r="24" spans="2:6" x14ac:dyDescent="0.35">
      <c r="B24" s="282" t="s">
        <v>430</v>
      </c>
      <c r="C24" s="8">
        <v>4</v>
      </c>
      <c r="D24" s="8" t="s">
        <v>5</v>
      </c>
      <c r="E24" s="284">
        <v>4</v>
      </c>
      <c r="F24" s="287">
        <v>1.5618898867629833E-3</v>
      </c>
    </row>
    <row r="25" spans="2:6" x14ac:dyDescent="0.35">
      <c r="B25" s="282" t="s">
        <v>358</v>
      </c>
      <c r="C25" s="8">
        <v>18</v>
      </c>
      <c r="D25" s="8">
        <v>6</v>
      </c>
      <c r="E25" s="284">
        <v>24</v>
      </c>
      <c r="F25" s="287">
        <v>9.3713393205778987E-3</v>
      </c>
    </row>
    <row r="26" spans="2:6" x14ac:dyDescent="0.35">
      <c r="B26" s="282" t="s">
        <v>13</v>
      </c>
      <c r="C26" s="8">
        <v>80</v>
      </c>
      <c r="D26" s="8" t="s">
        <v>5</v>
      </c>
      <c r="E26" s="284">
        <v>80</v>
      </c>
      <c r="F26" s="287">
        <v>3.1237797735259663E-2</v>
      </c>
    </row>
    <row r="27" spans="2:6" x14ac:dyDescent="0.35">
      <c r="B27" s="282" t="s">
        <v>431</v>
      </c>
      <c r="C27" s="8">
        <v>9</v>
      </c>
      <c r="D27" s="8">
        <v>3</v>
      </c>
      <c r="E27" s="284">
        <v>12</v>
      </c>
      <c r="F27" s="287">
        <v>4.6856696602889493E-3</v>
      </c>
    </row>
    <row r="28" spans="2:6" x14ac:dyDescent="0.35">
      <c r="B28" s="282" t="s">
        <v>361</v>
      </c>
      <c r="C28" s="8">
        <v>5</v>
      </c>
      <c r="D28" s="8">
        <v>1</v>
      </c>
      <c r="E28" s="284">
        <v>6</v>
      </c>
      <c r="F28" s="287">
        <v>2.3428348301444747E-3</v>
      </c>
    </row>
    <row r="29" spans="2:6" x14ac:dyDescent="0.35">
      <c r="B29" s="282" t="s">
        <v>362</v>
      </c>
      <c r="C29" s="8">
        <v>31</v>
      </c>
      <c r="D29" s="8">
        <v>5</v>
      </c>
      <c r="E29" s="284">
        <v>36</v>
      </c>
      <c r="F29" s="287">
        <v>1.4057008980866849E-2</v>
      </c>
    </row>
    <row r="30" spans="2:6" x14ac:dyDescent="0.35">
      <c r="B30" s="289" t="s">
        <v>363</v>
      </c>
      <c r="C30" s="167">
        <v>13</v>
      </c>
      <c r="D30" s="167">
        <v>4</v>
      </c>
      <c r="E30" s="325">
        <v>17</v>
      </c>
      <c r="F30" s="290">
        <v>6.6380320187426787E-3</v>
      </c>
    </row>
    <row r="31" spans="2:6" x14ac:dyDescent="0.35">
      <c r="B31" s="77" t="s">
        <v>14</v>
      </c>
      <c r="C31" s="320">
        <v>2188</v>
      </c>
      <c r="D31" s="320">
        <v>373</v>
      </c>
      <c r="E31" s="548">
        <v>2561</v>
      </c>
      <c r="F31" s="291">
        <v>1</v>
      </c>
    </row>
  </sheetData>
  <hyperlinks>
    <hyperlink ref="I1" location="'Retr Basc par prov&amp;Age'!A1" display="Variable suivante" xr:uid="{CE9FCD47-C188-432E-9A09-D0ED9AC00F44}"/>
    <hyperlink ref="I2" location="'Retr basc par prov&amp;grade'!A1" display="Variable précédente" xr:uid="{6486644F-732A-4967-97DC-31011C479E0B}"/>
  </hyperlinks>
  <pageMargins left="0.7" right="0.7" top="0.75" bottom="0.75" header="0.3" footer="0.3"/>
  <drawing r:id="rId1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1B9D68-7337-45E7-9926-4A8A42810ED7}">
  <sheetPr>
    <tabColor theme="0"/>
  </sheetPr>
  <dimension ref="A1:I31"/>
  <sheetViews>
    <sheetView workbookViewId="0">
      <selection activeCell="I1" sqref="I1"/>
    </sheetView>
  </sheetViews>
  <sheetFormatPr baseColWidth="10" defaultColWidth="10.6640625" defaultRowHeight="15.5" x14ac:dyDescent="0.35"/>
  <cols>
    <col min="1" max="1" width="10.6640625" style="201"/>
    <col min="2" max="2" width="15.58203125" style="201" customWidth="1"/>
    <col min="3" max="3" width="12.33203125" style="201" customWidth="1"/>
    <col min="4" max="5" width="13.08203125" style="201" customWidth="1"/>
    <col min="6" max="6" width="12.83203125" style="201" customWidth="1"/>
    <col min="7" max="8" width="13.08203125" style="201" customWidth="1"/>
    <col min="9" max="16384" width="10.6640625" style="201"/>
  </cols>
  <sheetData>
    <row r="1" spans="1:9" x14ac:dyDescent="0.35">
      <c r="A1" s="202"/>
      <c r="B1" s="202"/>
      <c r="C1" s="202"/>
      <c r="D1" s="202"/>
      <c r="I1" s="203" t="s">
        <v>253</v>
      </c>
    </row>
    <row r="2" spans="1:9" ht="18" x14ac:dyDescent="0.4">
      <c r="A2" s="202"/>
      <c r="B2" s="204" t="s">
        <v>548</v>
      </c>
      <c r="C2" s="202"/>
      <c r="D2" s="202"/>
      <c r="I2" s="205" t="s">
        <v>254</v>
      </c>
    </row>
    <row r="4" spans="1:9" x14ac:dyDescent="0.35">
      <c r="B4" s="47" t="s">
        <v>16</v>
      </c>
      <c r="C4" s="47" t="s">
        <v>412</v>
      </c>
      <c r="D4" s="52" t="s">
        <v>413</v>
      </c>
      <c r="E4" s="52" t="s">
        <v>414</v>
      </c>
      <c r="F4" s="52" t="s">
        <v>415</v>
      </c>
      <c r="G4" s="52" t="s">
        <v>416</v>
      </c>
      <c r="H4" s="52" t="s">
        <v>14</v>
      </c>
    </row>
    <row r="5" spans="1:9" x14ac:dyDescent="0.35">
      <c r="B5" s="193" t="s">
        <v>424</v>
      </c>
      <c r="C5" s="8" t="s">
        <v>5</v>
      </c>
      <c r="D5" s="8" t="s">
        <v>5</v>
      </c>
      <c r="E5" s="8" t="s">
        <v>5</v>
      </c>
      <c r="F5" s="8">
        <v>1</v>
      </c>
      <c r="G5" s="8">
        <v>1</v>
      </c>
      <c r="H5" s="94">
        <v>2</v>
      </c>
    </row>
    <row r="6" spans="1:9" x14ac:dyDescent="0.35">
      <c r="B6" s="282" t="s">
        <v>8</v>
      </c>
      <c r="C6" s="8">
        <v>9</v>
      </c>
      <c r="D6" s="8">
        <v>17</v>
      </c>
      <c r="E6" s="8">
        <v>28</v>
      </c>
      <c r="F6" s="8">
        <v>86</v>
      </c>
      <c r="G6" s="8">
        <v>75</v>
      </c>
      <c r="H6" s="94">
        <v>215</v>
      </c>
    </row>
    <row r="7" spans="1:9" x14ac:dyDescent="0.35">
      <c r="B7" s="282" t="s">
        <v>425</v>
      </c>
      <c r="C7" s="8">
        <v>1</v>
      </c>
      <c r="D7" s="8">
        <v>1</v>
      </c>
      <c r="E7" s="8">
        <v>9</v>
      </c>
      <c r="F7" s="8">
        <v>19</v>
      </c>
      <c r="G7" s="8">
        <v>51</v>
      </c>
      <c r="H7" s="94">
        <v>81</v>
      </c>
    </row>
    <row r="8" spans="1:9" x14ac:dyDescent="0.35">
      <c r="B8" s="282" t="s">
        <v>426</v>
      </c>
      <c r="C8" s="8" t="s">
        <v>5</v>
      </c>
      <c r="D8" s="8">
        <v>1</v>
      </c>
      <c r="E8" s="8">
        <v>3</v>
      </c>
      <c r="F8" s="8">
        <v>3</v>
      </c>
      <c r="G8" s="8">
        <v>11</v>
      </c>
      <c r="H8" s="94">
        <v>18</v>
      </c>
    </row>
    <row r="9" spans="1:9" x14ac:dyDescent="0.35">
      <c r="B9" s="282" t="s">
        <v>427</v>
      </c>
      <c r="C9" s="8" t="s">
        <v>5</v>
      </c>
      <c r="D9" s="8" t="s">
        <v>5</v>
      </c>
      <c r="E9" s="8">
        <v>4</v>
      </c>
      <c r="F9" s="8">
        <v>3</v>
      </c>
      <c r="G9" s="8">
        <v>6</v>
      </c>
      <c r="H9" s="94">
        <v>13</v>
      </c>
    </row>
    <row r="10" spans="1:9" x14ac:dyDescent="0.35">
      <c r="B10" s="282" t="s">
        <v>345</v>
      </c>
      <c r="C10" s="8" t="s">
        <v>5</v>
      </c>
      <c r="D10" s="8" t="s">
        <v>5</v>
      </c>
      <c r="E10" s="8" t="s">
        <v>5</v>
      </c>
      <c r="F10" s="8" t="s">
        <v>5</v>
      </c>
      <c r="G10" s="8">
        <v>3</v>
      </c>
      <c r="H10" s="94">
        <v>3</v>
      </c>
    </row>
    <row r="11" spans="1:9" x14ac:dyDescent="0.35">
      <c r="B11" s="282" t="s">
        <v>428</v>
      </c>
      <c r="C11" s="8" t="s">
        <v>5</v>
      </c>
      <c r="D11" s="8">
        <v>1</v>
      </c>
      <c r="E11" s="8">
        <v>3</v>
      </c>
      <c r="F11" s="8">
        <v>2</v>
      </c>
      <c r="G11" s="8">
        <v>1</v>
      </c>
      <c r="H11" s="94">
        <v>7</v>
      </c>
    </row>
    <row r="12" spans="1:9" x14ac:dyDescent="0.35">
      <c r="B12" s="282" t="s">
        <v>544</v>
      </c>
      <c r="C12" s="8" t="s">
        <v>5</v>
      </c>
      <c r="D12" s="8">
        <v>3</v>
      </c>
      <c r="E12" s="8">
        <v>5</v>
      </c>
      <c r="F12" s="8">
        <v>6</v>
      </c>
      <c r="G12" s="8">
        <v>20</v>
      </c>
      <c r="H12" s="94">
        <v>34</v>
      </c>
    </row>
    <row r="13" spans="1:9" x14ac:dyDescent="0.35">
      <c r="B13" s="282" t="s">
        <v>545</v>
      </c>
      <c r="C13" s="8" t="s">
        <v>5</v>
      </c>
      <c r="D13" s="8">
        <v>1</v>
      </c>
      <c r="E13" s="8">
        <v>1</v>
      </c>
      <c r="F13" s="8">
        <v>12</v>
      </c>
      <c r="G13" s="8">
        <v>51</v>
      </c>
      <c r="H13" s="94">
        <v>65</v>
      </c>
    </row>
    <row r="14" spans="1:9" x14ac:dyDescent="0.35">
      <c r="B14" s="282" t="s">
        <v>10</v>
      </c>
      <c r="C14" s="8">
        <v>12</v>
      </c>
      <c r="D14" s="8">
        <v>59</v>
      </c>
      <c r="E14" s="8">
        <v>192</v>
      </c>
      <c r="F14" s="8">
        <v>296</v>
      </c>
      <c r="G14" s="8">
        <v>937</v>
      </c>
      <c r="H14" s="94">
        <v>1496</v>
      </c>
    </row>
    <row r="15" spans="1:9" x14ac:dyDescent="0.35">
      <c r="B15" s="282" t="s">
        <v>349</v>
      </c>
      <c r="C15" s="8">
        <v>1</v>
      </c>
      <c r="D15" s="8">
        <v>14</v>
      </c>
      <c r="E15" s="8">
        <v>33</v>
      </c>
      <c r="F15" s="8">
        <v>17</v>
      </c>
      <c r="G15" s="8">
        <v>83</v>
      </c>
      <c r="H15" s="94">
        <v>148</v>
      </c>
    </row>
    <row r="16" spans="1:9" x14ac:dyDescent="0.35">
      <c r="B16" s="282" t="s">
        <v>350</v>
      </c>
      <c r="C16" s="8">
        <v>5</v>
      </c>
      <c r="D16" s="8">
        <v>14</v>
      </c>
      <c r="E16" s="8">
        <v>11</v>
      </c>
      <c r="F16" s="8">
        <v>5</v>
      </c>
      <c r="G16" s="8">
        <v>9</v>
      </c>
      <c r="H16" s="94">
        <v>44</v>
      </c>
    </row>
    <row r="17" spans="2:8" x14ac:dyDescent="0.35">
      <c r="B17" s="282" t="s">
        <v>351</v>
      </c>
      <c r="C17" s="8">
        <v>2</v>
      </c>
      <c r="D17" s="8">
        <v>14</v>
      </c>
      <c r="E17" s="8">
        <v>20</v>
      </c>
      <c r="F17" s="8">
        <v>9</v>
      </c>
      <c r="G17" s="8">
        <v>23</v>
      </c>
      <c r="H17" s="94">
        <v>68</v>
      </c>
    </row>
    <row r="18" spans="2:8" x14ac:dyDescent="0.35">
      <c r="B18" s="282" t="s">
        <v>352</v>
      </c>
      <c r="C18" s="8">
        <v>2</v>
      </c>
      <c r="D18" s="8" t="s">
        <v>5</v>
      </c>
      <c r="E18" s="8">
        <v>4</v>
      </c>
      <c r="F18" s="8">
        <v>4</v>
      </c>
      <c r="G18" s="8">
        <v>9</v>
      </c>
      <c r="H18" s="94">
        <v>19</v>
      </c>
    </row>
    <row r="19" spans="2:8" x14ac:dyDescent="0.35">
      <c r="B19" s="282" t="s">
        <v>353</v>
      </c>
      <c r="C19" s="8" t="s">
        <v>5</v>
      </c>
      <c r="D19" s="8">
        <v>1</v>
      </c>
      <c r="E19" s="8">
        <v>2</v>
      </c>
      <c r="F19" s="8">
        <v>2</v>
      </c>
      <c r="G19" s="8">
        <v>7</v>
      </c>
      <c r="H19" s="94">
        <v>12</v>
      </c>
    </row>
    <row r="20" spans="2:8" x14ac:dyDescent="0.35">
      <c r="B20" s="282" t="s">
        <v>546</v>
      </c>
      <c r="C20" s="8" t="s">
        <v>5</v>
      </c>
      <c r="D20" s="8">
        <v>1</v>
      </c>
      <c r="E20" s="8">
        <v>5</v>
      </c>
      <c r="F20" s="8">
        <v>3</v>
      </c>
      <c r="G20" s="8">
        <v>11</v>
      </c>
      <c r="H20" s="94">
        <v>20</v>
      </c>
    </row>
    <row r="21" spans="2:8" x14ac:dyDescent="0.35">
      <c r="B21" s="282" t="s">
        <v>11</v>
      </c>
      <c r="C21" s="8" t="s">
        <v>5</v>
      </c>
      <c r="D21" s="8" t="s">
        <v>5</v>
      </c>
      <c r="E21" s="8">
        <v>1</v>
      </c>
      <c r="F21" s="8">
        <v>2</v>
      </c>
      <c r="G21" s="8">
        <v>3</v>
      </c>
      <c r="H21" s="94">
        <v>6</v>
      </c>
    </row>
    <row r="22" spans="2:8" x14ac:dyDescent="0.35">
      <c r="B22" s="282" t="s">
        <v>355</v>
      </c>
      <c r="C22" s="8" t="s">
        <v>5</v>
      </c>
      <c r="D22" s="8">
        <v>1</v>
      </c>
      <c r="E22" s="8">
        <v>2</v>
      </c>
      <c r="F22" s="8">
        <v>1</v>
      </c>
      <c r="G22" s="8">
        <v>7</v>
      </c>
      <c r="H22" s="94">
        <v>11</v>
      </c>
    </row>
    <row r="23" spans="2:8" x14ac:dyDescent="0.35">
      <c r="B23" s="282" t="s">
        <v>12</v>
      </c>
      <c r="C23" s="8" t="s">
        <v>5</v>
      </c>
      <c r="D23" s="8">
        <v>7</v>
      </c>
      <c r="E23" s="8">
        <v>19</v>
      </c>
      <c r="F23" s="8">
        <v>31</v>
      </c>
      <c r="G23" s="8">
        <v>63</v>
      </c>
      <c r="H23" s="94">
        <v>120</v>
      </c>
    </row>
    <row r="24" spans="2:8" x14ac:dyDescent="0.35">
      <c r="B24" s="282" t="s">
        <v>430</v>
      </c>
      <c r="C24" s="8" t="s">
        <v>5</v>
      </c>
      <c r="D24" s="8" t="s">
        <v>5</v>
      </c>
      <c r="E24" s="8">
        <v>1</v>
      </c>
      <c r="F24" s="8"/>
      <c r="G24" s="8">
        <v>3</v>
      </c>
      <c r="H24" s="94">
        <v>4</v>
      </c>
    </row>
    <row r="25" spans="2:8" x14ac:dyDescent="0.35">
      <c r="B25" s="282" t="s">
        <v>358</v>
      </c>
      <c r="C25" s="8">
        <v>1</v>
      </c>
      <c r="D25" s="8">
        <v>3</v>
      </c>
      <c r="E25" s="8" t="s">
        <v>5</v>
      </c>
      <c r="F25" s="8">
        <v>13</v>
      </c>
      <c r="G25" s="8">
        <v>7</v>
      </c>
      <c r="H25" s="94">
        <v>24</v>
      </c>
    </row>
    <row r="26" spans="2:8" x14ac:dyDescent="0.35">
      <c r="B26" s="282" t="s">
        <v>13</v>
      </c>
      <c r="C26" s="8">
        <v>1</v>
      </c>
      <c r="D26" s="8">
        <v>11</v>
      </c>
      <c r="E26" s="8">
        <v>13</v>
      </c>
      <c r="F26" s="8">
        <v>20</v>
      </c>
      <c r="G26" s="8">
        <v>35</v>
      </c>
      <c r="H26" s="94">
        <v>80</v>
      </c>
    </row>
    <row r="27" spans="2:8" x14ac:dyDescent="0.35">
      <c r="B27" s="282" t="s">
        <v>431</v>
      </c>
      <c r="C27" s="8">
        <v>4</v>
      </c>
      <c r="D27" s="8" t="s">
        <v>5</v>
      </c>
      <c r="E27" s="8" t="s">
        <v>5</v>
      </c>
      <c r="F27" s="8">
        <v>4</v>
      </c>
      <c r="G27" s="8">
        <v>4</v>
      </c>
      <c r="H27" s="94">
        <v>12</v>
      </c>
    </row>
    <row r="28" spans="2:8" x14ac:dyDescent="0.35">
      <c r="B28" s="282" t="s">
        <v>361</v>
      </c>
      <c r="C28" s="8" t="s">
        <v>5</v>
      </c>
      <c r="D28" s="8">
        <v>1</v>
      </c>
      <c r="E28" s="8" t="s">
        <v>5</v>
      </c>
      <c r="F28" s="8">
        <v>2</v>
      </c>
      <c r="G28" s="8">
        <v>3</v>
      </c>
      <c r="H28" s="94">
        <v>6</v>
      </c>
    </row>
    <row r="29" spans="2:8" x14ac:dyDescent="0.35">
      <c r="B29" s="282" t="s">
        <v>362</v>
      </c>
      <c r="C29" s="8">
        <v>3</v>
      </c>
      <c r="D29" s="8">
        <v>8</v>
      </c>
      <c r="E29" s="8">
        <v>6</v>
      </c>
      <c r="F29" s="8">
        <v>7</v>
      </c>
      <c r="G29" s="8">
        <v>12</v>
      </c>
      <c r="H29" s="94">
        <v>36</v>
      </c>
    </row>
    <row r="30" spans="2:8" x14ac:dyDescent="0.35">
      <c r="B30" s="338" t="s">
        <v>363</v>
      </c>
      <c r="C30" s="50" t="s">
        <v>5</v>
      </c>
      <c r="D30" s="50">
        <v>4</v>
      </c>
      <c r="E30" s="50">
        <v>1</v>
      </c>
      <c r="F30" s="50">
        <v>5</v>
      </c>
      <c r="G30" s="50">
        <v>7</v>
      </c>
      <c r="H30" s="347">
        <v>17</v>
      </c>
    </row>
    <row r="31" spans="2:8" x14ac:dyDescent="0.35">
      <c r="B31" s="47" t="s">
        <v>14</v>
      </c>
      <c r="C31" s="52">
        <v>41</v>
      </c>
      <c r="D31" s="52">
        <v>162</v>
      </c>
      <c r="E31" s="52">
        <v>363</v>
      </c>
      <c r="F31" s="52">
        <v>553</v>
      </c>
      <c r="G31" s="351">
        <v>1442</v>
      </c>
      <c r="H31" s="125">
        <v>2561</v>
      </c>
    </row>
  </sheetData>
  <hyperlinks>
    <hyperlink ref="I1" location="'Effectifs retr Basc dec&amp; nb Enf'!A1" display="Variable suivante" xr:uid="{55D80EDC-0517-4AB7-8767-A01A8AC9A6FE}"/>
    <hyperlink ref="I2" location="'Retr Basc par prov&amp;sexe'!A1" display="Variable précédente" xr:uid="{49418401-E856-4162-B246-E8D68379E3ED}"/>
  </hyperlinks>
  <pageMargins left="0.7" right="0.7" top="0.75" bottom="0.75" header="0.3" footer="0.3"/>
  <drawing r:id="rId1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32F960-4F16-4351-862A-C7711260AF4D}">
  <sheetPr>
    <tabColor theme="0"/>
  </sheetPr>
  <dimension ref="A1:H16"/>
  <sheetViews>
    <sheetView workbookViewId="0">
      <selection activeCell="H1" sqref="H1"/>
    </sheetView>
  </sheetViews>
  <sheetFormatPr baseColWidth="10" defaultColWidth="10.6640625" defaultRowHeight="15.5" x14ac:dyDescent="0.35"/>
  <cols>
    <col min="1" max="1" width="10.6640625" style="201"/>
    <col min="2" max="2" width="13.25" style="201" customWidth="1"/>
    <col min="3" max="3" width="22.58203125" style="201" customWidth="1"/>
    <col min="4" max="4" width="24.58203125" style="201" customWidth="1"/>
    <col min="5" max="16384" width="10.6640625" style="201"/>
  </cols>
  <sheetData>
    <row r="1" spans="1:8" x14ac:dyDescent="0.35">
      <c r="A1" s="202"/>
      <c r="B1" s="202"/>
      <c r="C1" s="202"/>
      <c r="D1" s="202"/>
      <c r="H1" s="203" t="s">
        <v>253</v>
      </c>
    </row>
    <row r="2" spans="1:8" ht="18" x14ac:dyDescent="0.4">
      <c r="A2" s="202"/>
      <c r="B2" s="204" t="s">
        <v>517</v>
      </c>
      <c r="C2" s="202"/>
      <c r="D2" s="202"/>
      <c r="H2" s="205" t="s">
        <v>254</v>
      </c>
    </row>
    <row r="3" spans="1:8" ht="18" x14ac:dyDescent="0.4">
      <c r="A3" s="202"/>
      <c r="B3" s="204"/>
      <c r="C3" s="202"/>
      <c r="D3" s="202"/>
      <c r="H3" s="205"/>
    </row>
    <row r="4" spans="1:8" x14ac:dyDescent="0.35">
      <c r="B4" s="47" t="s">
        <v>101</v>
      </c>
      <c r="C4" s="47" t="s">
        <v>549</v>
      </c>
      <c r="D4" s="52" t="s">
        <v>550</v>
      </c>
    </row>
    <row r="5" spans="1:8" x14ac:dyDescent="0.35">
      <c r="B5" s="193" t="s">
        <v>59</v>
      </c>
      <c r="C5" s="8">
        <v>186</v>
      </c>
      <c r="D5" s="8">
        <v>41</v>
      </c>
    </row>
    <row r="6" spans="1:8" x14ac:dyDescent="0.35">
      <c r="B6" s="282" t="s">
        <v>60</v>
      </c>
      <c r="C6" s="8">
        <v>118</v>
      </c>
      <c r="D6" s="8">
        <v>38</v>
      </c>
    </row>
    <row r="7" spans="1:8" x14ac:dyDescent="0.35">
      <c r="B7" s="282" t="s">
        <v>61</v>
      </c>
      <c r="C7" s="8">
        <v>249</v>
      </c>
      <c r="D7" s="8">
        <v>51</v>
      </c>
    </row>
    <row r="8" spans="1:8" x14ac:dyDescent="0.35">
      <c r="B8" s="282" t="s">
        <v>62</v>
      </c>
      <c r="C8" s="8">
        <v>339</v>
      </c>
      <c r="D8" s="8">
        <v>88</v>
      </c>
    </row>
    <row r="9" spans="1:8" x14ac:dyDescent="0.35">
      <c r="B9" s="282" t="s">
        <v>63</v>
      </c>
      <c r="C9" s="8">
        <v>804</v>
      </c>
      <c r="D9" s="8">
        <v>105</v>
      </c>
    </row>
    <row r="10" spans="1:8" x14ac:dyDescent="0.35">
      <c r="B10" s="282" t="s">
        <v>64</v>
      </c>
      <c r="C10" s="8">
        <v>680</v>
      </c>
      <c r="D10" s="8">
        <v>66</v>
      </c>
    </row>
    <row r="11" spans="1:8" x14ac:dyDescent="0.35">
      <c r="B11" s="282" t="s">
        <v>65</v>
      </c>
      <c r="C11" s="8">
        <v>742</v>
      </c>
      <c r="D11" s="8">
        <v>83</v>
      </c>
    </row>
    <row r="12" spans="1:8" x14ac:dyDescent="0.35">
      <c r="B12" s="282" t="s">
        <v>66</v>
      </c>
      <c r="C12" s="8">
        <v>652</v>
      </c>
      <c r="D12" s="8">
        <v>36</v>
      </c>
    </row>
    <row r="13" spans="1:8" x14ac:dyDescent="0.35">
      <c r="B13" s="282" t="s">
        <v>67</v>
      </c>
      <c r="C13" s="8">
        <v>315</v>
      </c>
      <c r="D13" s="8">
        <v>28</v>
      </c>
    </row>
    <row r="14" spans="1:8" x14ac:dyDescent="0.35">
      <c r="B14" s="282" t="s">
        <v>68</v>
      </c>
      <c r="C14" s="8">
        <v>176</v>
      </c>
      <c r="D14" s="8">
        <v>0</v>
      </c>
    </row>
    <row r="15" spans="1:8" x14ac:dyDescent="0.35">
      <c r="B15" s="266" t="s">
        <v>69</v>
      </c>
      <c r="C15" s="275">
        <v>122</v>
      </c>
      <c r="D15" s="275">
        <v>14</v>
      </c>
    </row>
    <row r="16" spans="1:8" x14ac:dyDescent="0.35">
      <c r="B16" s="47" t="s">
        <v>14</v>
      </c>
      <c r="C16" s="351">
        <v>4383</v>
      </c>
      <c r="D16" s="351">
        <v>550</v>
      </c>
    </row>
  </sheetData>
  <hyperlinks>
    <hyperlink ref="H1" location="'Prest servies Ass Basc'!A1" display="Variable suivante" xr:uid="{9B18BE37-91A4-41BD-B34A-74A1CCC2E910}"/>
    <hyperlink ref="H2" location="'Retr Basc par prov&amp;Age'!A1" display="Variable précédente" xr:uid="{877835B3-8A2D-4B6D-ABD8-5FD5F1A01A35}"/>
  </hyperlinks>
  <pageMargins left="0.7" right="0.7" top="0.75" bottom="0.75" header="0.3" footer="0.3"/>
  <drawing r:id="rId1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3D4F3A-277A-466D-8BDB-DC2AFD4B4675}">
  <dimension ref="A1:H9"/>
  <sheetViews>
    <sheetView workbookViewId="0">
      <selection activeCell="H1" sqref="H1"/>
    </sheetView>
  </sheetViews>
  <sheetFormatPr baseColWidth="10" defaultColWidth="10.6640625" defaultRowHeight="15.5" x14ac:dyDescent="0.35"/>
  <cols>
    <col min="1" max="1" width="10.6640625" style="201"/>
    <col min="2" max="2" width="22.1640625" style="201" customWidth="1"/>
    <col min="3" max="3" width="23.9140625" style="201" customWidth="1"/>
    <col min="4" max="4" width="23.75" style="201" customWidth="1"/>
    <col min="5" max="5" width="18.58203125" style="201" customWidth="1"/>
    <col min="6" max="16384" width="10.6640625" style="201"/>
  </cols>
  <sheetData>
    <row r="1" spans="1:8" x14ac:dyDescent="0.35">
      <c r="A1" s="202"/>
      <c r="B1" s="202"/>
      <c r="C1" s="202"/>
      <c r="D1" s="202"/>
      <c r="H1" s="203" t="s">
        <v>253</v>
      </c>
    </row>
    <row r="2" spans="1:8" ht="18" x14ac:dyDescent="0.4">
      <c r="A2" s="202"/>
      <c r="B2" s="204" t="s">
        <v>508</v>
      </c>
      <c r="C2" s="202"/>
      <c r="D2" s="202"/>
      <c r="H2" s="205" t="s">
        <v>254</v>
      </c>
    </row>
    <row r="3" spans="1:8" ht="18" x14ac:dyDescent="0.4">
      <c r="A3" s="202"/>
      <c r="B3" s="204"/>
      <c r="C3" s="202"/>
      <c r="D3" s="202"/>
      <c r="H3" s="205"/>
    </row>
    <row r="4" spans="1:8" x14ac:dyDescent="0.35">
      <c r="B4" s="47" t="s">
        <v>86</v>
      </c>
      <c r="C4" s="52">
        <v>2023</v>
      </c>
      <c r="D4" s="52">
        <v>2024</v>
      </c>
      <c r="E4" s="52">
        <v>2025</v>
      </c>
    </row>
    <row r="5" spans="1:8" x14ac:dyDescent="0.35">
      <c r="B5" s="193" t="s">
        <v>87</v>
      </c>
      <c r="C5" s="179" t="s">
        <v>551</v>
      </c>
      <c r="D5" s="179" t="s">
        <v>735</v>
      </c>
      <c r="E5" s="321">
        <v>4963.5861800000002</v>
      </c>
    </row>
    <row r="6" spans="1:8" x14ac:dyDescent="0.35">
      <c r="B6" s="289" t="s">
        <v>315</v>
      </c>
      <c r="C6" s="398" t="s">
        <v>552</v>
      </c>
      <c r="D6" s="398" t="s">
        <v>736</v>
      </c>
      <c r="E6" s="348">
        <v>5193.7941350000001</v>
      </c>
    </row>
    <row r="7" spans="1:8" x14ac:dyDescent="0.35">
      <c r="B7" s="77" t="s">
        <v>14</v>
      </c>
      <c r="C7" s="409" t="s">
        <v>553</v>
      </c>
      <c r="D7" s="409">
        <v>19939.900000000001</v>
      </c>
      <c r="E7" s="349">
        <v>10157.380315</v>
      </c>
    </row>
    <row r="8" spans="1:8" x14ac:dyDescent="0.35">
      <c r="B8" s="282" t="s">
        <v>4</v>
      </c>
      <c r="C8" s="179" t="s">
        <v>554</v>
      </c>
      <c r="D8" s="179">
        <v>1670.6</v>
      </c>
      <c r="E8" s="540">
        <f>+E7-D7</f>
        <v>-9782.5196850000011</v>
      </c>
    </row>
    <row r="9" spans="1:8" x14ac:dyDescent="0.35">
      <c r="B9" s="47" t="s">
        <v>179</v>
      </c>
      <c r="C9" s="345">
        <v>1.8833</v>
      </c>
      <c r="D9" s="345">
        <v>9.1399999999999995E-2</v>
      </c>
      <c r="E9" s="350">
        <f>+E8/D7</f>
        <v>-0.49060023796508512</v>
      </c>
    </row>
  </sheetData>
  <hyperlinks>
    <hyperlink ref="H1" location="'Age&amp;pension moyen basc'!A1" display="Variable suivante" xr:uid="{4BACCF02-6BC2-4307-A507-7A066B277195}"/>
    <hyperlink ref="H2" location="'Effectifs retr Basc dec&amp; nb Enf'!A1" display="Variable précédente" xr:uid="{32094880-A9FF-4234-B04D-FC18173DFBBB}"/>
  </hyperlinks>
  <pageMargins left="0.7" right="0.7" top="0.75" bottom="0.75" header="0.3" footer="0.3"/>
  <drawing r:id="rId1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DE652B-F4DD-435C-B163-08ADCA6D8A41}">
  <sheetPr>
    <tabColor theme="0"/>
  </sheetPr>
  <dimension ref="A1:H16"/>
  <sheetViews>
    <sheetView workbookViewId="0">
      <selection activeCell="H1" sqref="H1"/>
    </sheetView>
  </sheetViews>
  <sheetFormatPr baseColWidth="10" defaultColWidth="10.6640625" defaultRowHeight="15.5" x14ac:dyDescent="0.35"/>
  <cols>
    <col min="1" max="1" width="10.6640625" style="201"/>
    <col min="2" max="2" width="17.9140625" style="201" customWidth="1"/>
    <col min="3" max="3" width="11.6640625" style="201" customWidth="1"/>
    <col min="4" max="4" width="20.1640625" style="201" customWidth="1"/>
    <col min="5" max="5" width="41.1640625" style="201" customWidth="1"/>
    <col min="6" max="16384" width="10.6640625" style="201"/>
  </cols>
  <sheetData>
    <row r="1" spans="1:8" x14ac:dyDescent="0.35">
      <c r="A1" s="202"/>
      <c r="B1" s="202"/>
      <c r="C1" s="202"/>
      <c r="D1" s="202"/>
      <c r="H1" s="374" t="s">
        <v>253</v>
      </c>
    </row>
    <row r="2" spans="1:8" ht="18" x14ac:dyDescent="0.4">
      <c r="A2" s="202"/>
      <c r="B2" s="204" t="s">
        <v>769</v>
      </c>
      <c r="C2" s="202"/>
      <c r="D2" s="202"/>
      <c r="H2" s="375" t="s">
        <v>254</v>
      </c>
    </row>
    <row r="3" spans="1:8" ht="18" x14ac:dyDescent="0.4">
      <c r="A3" s="202"/>
      <c r="B3" s="204"/>
      <c r="C3" s="202"/>
      <c r="D3" s="202"/>
      <c r="H3" s="205"/>
    </row>
    <row r="4" spans="1:8" x14ac:dyDescent="0.35">
      <c r="B4" s="47" t="s">
        <v>448</v>
      </c>
      <c r="C4" s="52" t="s">
        <v>449</v>
      </c>
      <c r="D4" s="382" t="s">
        <v>450</v>
      </c>
      <c r="E4" s="47" t="s">
        <v>555</v>
      </c>
    </row>
    <row r="5" spans="1:8" x14ac:dyDescent="0.35">
      <c r="B5" s="193" t="s">
        <v>87</v>
      </c>
      <c r="C5" s="8" t="s">
        <v>83</v>
      </c>
      <c r="D5" s="53">
        <v>79.289617486338798</v>
      </c>
      <c r="E5" s="293">
        <v>123075.5737704918</v>
      </c>
    </row>
    <row r="6" spans="1:8" x14ac:dyDescent="0.35">
      <c r="B6" s="282"/>
      <c r="C6" s="8" t="s">
        <v>82</v>
      </c>
      <c r="D6" s="53">
        <v>81.506666666666661</v>
      </c>
      <c r="E6" s="8">
        <v>124711.62857142858</v>
      </c>
    </row>
    <row r="7" spans="1:8" x14ac:dyDescent="0.35">
      <c r="B7" s="47" t="s">
        <v>557</v>
      </c>
      <c r="C7" s="52"/>
      <c r="D7" s="526">
        <v>81.177615571776158</v>
      </c>
      <c r="E7" s="351">
        <v>124468.80778588807</v>
      </c>
    </row>
    <row r="11" spans="1:8" ht="18" x14ac:dyDescent="0.4">
      <c r="B11" s="204" t="s">
        <v>768</v>
      </c>
      <c r="C11" s="202"/>
      <c r="D11" s="202"/>
      <c r="H11" s="205"/>
    </row>
    <row r="12" spans="1:8" ht="18" x14ac:dyDescent="0.4">
      <c r="B12" s="204"/>
      <c r="C12" s="202"/>
      <c r="D12" s="202"/>
      <c r="H12" s="205"/>
    </row>
    <row r="13" spans="1:8" x14ac:dyDescent="0.35">
      <c r="B13" s="47" t="s">
        <v>448</v>
      </c>
      <c r="C13" s="52" t="s">
        <v>449</v>
      </c>
      <c r="D13" s="382" t="s">
        <v>450</v>
      </c>
      <c r="E13" s="47" t="s">
        <v>555</v>
      </c>
    </row>
    <row r="14" spans="1:8" x14ac:dyDescent="0.35">
      <c r="B14" s="524" t="s">
        <v>87</v>
      </c>
      <c r="C14" s="8" t="s">
        <v>83</v>
      </c>
      <c r="D14" s="53">
        <v>78</v>
      </c>
      <c r="E14" s="293">
        <v>824330</v>
      </c>
    </row>
    <row r="15" spans="1:8" x14ac:dyDescent="0.35">
      <c r="B15" s="525"/>
      <c r="C15" s="167" t="s">
        <v>82</v>
      </c>
      <c r="D15" s="523">
        <v>82.48863636363636</v>
      </c>
      <c r="E15" s="167">
        <v>918307.27272727271</v>
      </c>
    </row>
    <row r="16" spans="1:8" x14ac:dyDescent="0.35">
      <c r="B16" s="77" t="s">
        <v>556</v>
      </c>
      <c r="C16" s="46"/>
      <c r="D16" s="527">
        <v>82.15789473684211</v>
      </c>
      <c r="E16" s="473">
        <v>911382.63157894742</v>
      </c>
    </row>
  </sheetData>
  <hyperlinks>
    <hyperlink ref="H1" location="'Pension retr mens Basc'!A1" display="Variable suivante" xr:uid="{7452F591-6D4E-4F1D-A9DA-B4608ECE79DB}"/>
    <hyperlink ref="H2" location="'Prest servies Ass Basc'!A1" display="Variable précédente" xr:uid="{5850D9E2-0FA0-4CD1-8BBF-7DEE43C7E41B}"/>
  </hyperlinks>
  <pageMargins left="0.7" right="0.7" top="0.75" bottom="0.75" header="0.3" footer="0.3"/>
  <drawing r:id="rId1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90521C-592C-439B-896F-24FCCF372B2F}">
  <sheetPr>
    <tabColor theme="0"/>
  </sheetPr>
  <dimension ref="A1:H55"/>
  <sheetViews>
    <sheetView workbookViewId="0">
      <pane xSplit="1" ySplit="4" topLeftCell="B38" activePane="bottomRight" state="frozen"/>
      <selection pane="topRight" activeCell="B1" sqref="B1"/>
      <selection pane="bottomLeft" activeCell="A5" sqref="A5"/>
      <selection pane="bottomRight" activeCell="D1" sqref="D1"/>
    </sheetView>
  </sheetViews>
  <sheetFormatPr baseColWidth="10" defaultColWidth="10.6640625" defaultRowHeight="15.5" x14ac:dyDescent="0.35"/>
  <cols>
    <col min="1" max="1" width="10.6640625" style="201"/>
    <col min="2" max="2" width="19.1640625" style="201" customWidth="1"/>
    <col min="3" max="3" width="62" style="201" customWidth="1"/>
    <col min="4" max="16384" width="10.6640625" style="201"/>
  </cols>
  <sheetData>
    <row r="1" spans="1:8" x14ac:dyDescent="0.35">
      <c r="A1" s="202"/>
      <c r="B1" s="202"/>
      <c r="C1" s="202"/>
      <c r="D1" s="203" t="s">
        <v>253</v>
      </c>
    </row>
    <row r="2" spans="1:8" ht="18" x14ac:dyDescent="0.4">
      <c r="A2" s="202"/>
      <c r="B2" s="204" t="s">
        <v>1162</v>
      </c>
      <c r="C2" s="202"/>
      <c r="D2" s="205" t="s">
        <v>254</v>
      </c>
    </row>
    <row r="3" spans="1:8" ht="18" x14ac:dyDescent="0.4">
      <c r="A3" s="202"/>
      <c r="B3" s="204"/>
      <c r="C3" s="202"/>
      <c r="D3" s="202"/>
      <c r="H3" s="205"/>
    </row>
    <row r="4" spans="1:8" x14ac:dyDescent="0.35">
      <c r="B4" s="47" t="s">
        <v>70</v>
      </c>
      <c r="C4" s="52" t="s">
        <v>88</v>
      </c>
    </row>
    <row r="5" spans="1:8" x14ac:dyDescent="0.35">
      <c r="B5" s="52">
        <v>2023</v>
      </c>
      <c r="C5" s="52" t="s">
        <v>558</v>
      </c>
    </row>
    <row r="6" spans="1:8" x14ac:dyDescent="0.35">
      <c r="B6" s="282" t="s">
        <v>92</v>
      </c>
      <c r="C6" s="8" t="s">
        <v>559</v>
      </c>
    </row>
    <row r="7" spans="1:8" x14ac:dyDescent="0.35">
      <c r="B7" s="42" t="s">
        <v>93</v>
      </c>
      <c r="C7" s="8" t="s">
        <v>560</v>
      </c>
    </row>
    <row r="8" spans="1:8" x14ac:dyDescent="0.35">
      <c r="B8" s="188" t="s">
        <v>94</v>
      </c>
      <c r="C8" s="8" t="s">
        <v>561</v>
      </c>
    </row>
    <row r="9" spans="1:8" x14ac:dyDescent="0.35">
      <c r="B9" s="77" t="s">
        <v>72</v>
      </c>
      <c r="C9" s="46" t="s">
        <v>562</v>
      </c>
    </row>
    <row r="10" spans="1:8" x14ac:dyDescent="0.35">
      <c r="B10" s="282" t="s">
        <v>95</v>
      </c>
      <c r="C10" s="8" t="s">
        <v>563</v>
      </c>
    </row>
    <row r="11" spans="1:8" x14ac:dyDescent="0.35">
      <c r="B11" s="7" t="s">
        <v>96</v>
      </c>
      <c r="C11" s="8" t="s">
        <v>564</v>
      </c>
    </row>
    <row r="12" spans="1:8" x14ac:dyDescent="0.35">
      <c r="B12" s="7" t="s">
        <v>97</v>
      </c>
      <c r="C12" s="8" t="s">
        <v>565</v>
      </c>
    </row>
    <row r="13" spans="1:8" x14ac:dyDescent="0.35">
      <c r="B13" s="77" t="s">
        <v>73</v>
      </c>
      <c r="C13" s="294" t="s">
        <v>566</v>
      </c>
    </row>
    <row r="14" spans="1:8" x14ac:dyDescent="0.35">
      <c r="B14" s="282" t="s">
        <v>98</v>
      </c>
      <c r="C14" s="8" t="s">
        <v>567</v>
      </c>
    </row>
    <row r="15" spans="1:8" x14ac:dyDescent="0.35">
      <c r="B15" s="7" t="s">
        <v>99</v>
      </c>
      <c r="C15" s="8" t="s">
        <v>568</v>
      </c>
    </row>
    <row r="16" spans="1:8" x14ac:dyDescent="0.35">
      <c r="B16" s="7" t="s">
        <v>100</v>
      </c>
      <c r="C16" s="8" t="s">
        <v>569</v>
      </c>
    </row>
    <row r="17" spans="2:3" x14ac:dyDescent="0.35">
      <c r="B17" s="77" t="s">
        <v>74</v>
      </c>
      <c r="C17" s="294" t="s">
        <v>570</v>
      </c>
    </row>
    <row r="18" spans="2:3" x14ac:dyDescent="0.35">
      <c r="B18" s="282" t="s">
        <v>89</v>
      </c>
      <c r="C18" s="8" t="s">
        <v>571</v>
      </c>
    </row>
    <row r="19" spans="2:3" x14ac:dyDescent="0.35">
      <c r="B19" s="7" t="s">
        <v>90</v>
      </c>
      <c r="C19" s="8" t="s">
        <v>572</v>
      </c>
    </row>
    <row r="20" spans="2:3" x14ac:dyDescent="0.35">
      <c r="B20" s="7" t="s">
        <v>91</v>
      </c>
      <c r="C20" s="8" t="s">
        <v>573</v>
      </c>
    </row>
    <row r="21" spans="2:3" x14ac:dyDescent="0.35">
      <c r="B21" s="77" t="s">
        <v>71</v>
      </c>
      <c r="C21" s="294" t="s">
        <v>574</v>
      </c>
    </row>
    <row r="22" spans="2:3" x14ac:dyDescent="0.35">
      <c r="B22" s="52">
        <v>2024</v>
      </c>
      <c r="C22" s="473">
        <v>9970575070</v>
      </c>
    </row>
    <row r="23" spans="2:3" x14ac:dyDescent="0.35">
      <c r="B23" s="282" t="s">
        <v>92</v>
      </c>
      <c r="C23" s="8">
        <v>764621670</v>
      </c>
    </row>
    <row r="24" spans="2:3" x14ac:dyDescent="0.35">
      <c r="B24" s="42" t="s">
        <v>93</v>
      </c>
      <c r="C24" s="8">
        <v>772407740</v>
      </c>
    </row>
    <row r="25" spans="2:3" x14ac:dyDescent="0.35">
      <c r="B25" s="188" t="s">
        <v>94</v>
      </c>
      <c r="C25" s="8">
        <v>1104317960</v>
      </c>
    </row>
    <row r="26" spans="2:3" x14ac:dyDescent="0.35">
      <c r="B26" s="77" t="s">
        <v>72</v>
      </c>
      <c r="C26" s="320">
        <v>2641347370</v>
      </c>
    </row>
    <row r="27" spans="2:3" x14ac:dyDescent="0.35">
      <c r="B27" s="282" t="s">
        <v>95</v>
      </c>
      <c r="C27" s="8">
        <v>631687880</v>
      </c>
    </row>
    <row r="28" spans="2:3" x14ac:dyDescent="0.35">
      <c r="B28" s="7" t="s">
        <v>96</v>
      </c>
      <c r="C28" s="8">
        <v>637422510</v>
      </c>
    </row>
    <row r="29" spans="2:3" x14ac:dyDescent="0.35">
      <c r="B29" s="7" t="s">
        <v>97</v>
      </c>
      <c r="C29" s="8">
        <v>654159220</v>
      </c>
    </row>
    <row r="30" spans="2:3" x14ac:dyDescent="0.35">
      <c r="B30" s="77" t="s">
        <v>73</v>
      </c>
      <c r="C30" s="473">
        <v>1923269610</v>
      </c>
    </row>
    <row r="31" spans="2:3" x14ac:dyDescent="0.35">
      <c r="B31" s="282" t="s">
        <v>98</v>
      </c>
      <c r="C31" s="8">
        <v>697174120</v>
      </c>
    </row>
    <row r="32" spans="2:3" x14ac:dyDescent="0.35">
      <c r="B32" s="7" t="s">
        <v>99</v>
      </c>
      <c r="C32" s="8">
        <v>800346990</v>
      </c>
    </row>
    <row r="33" spans="2:3" x14ac:dyDescent="0.35">
      <c r="B33" s="7" t="s">
        <v>100</v>
      </c>
      <c r="C33" s="8">
        <v>2141631640</v>
      </c>
    </row>
    <row r="34" spans="2:3" x14ac:dyDescent="0.35">
      <c r="B34" s="77" t="s">
        <v>74</v>
      </c>
      <c r="C34" s="473">
        <v>3639152750</v>
      </c>
    </row>
    <row r="35" spans="2:3" x14ac:dyDescent="0.35">
      <c r="B35" s="282" t="s">
        <v>89</v>
      </c>
      <c r="C35" s="8">
        <v>856063930</v>
      </c>
    </row>
    <row r="36" spans="2:3" x14ac:dyDescent="0.35">
      <c r="B36" s="7" t="s">
        <v>90</v>
      </c>
      <c r="C36" s="8">
        <v>474933460</v>
      </c>
    </row>
    <row r="37" spans="2:3" x14ac:dyDescent="0.35">
      <c r="B37" s="7" t="s">
        <v>91</v>
      </c>
      <c r="C37" s="8">
        <v>435807950</v>
      </c>
    </row>
    <row r="38" spans="2:3" x14ac:dyDescent="0.35">
      <c r="B38" s="77" t="s">
        <v>71</v>
      </c>
      <c r="C38" s="473">
        <v>1766805340</v>
      </c>
    </row>
    <row r="39" spans="2:3" x14ac:dyDescent="0.35">
      <c r="B39" s="52">
        <v>2025</v>
      </c>
      <c r="C39" s="473">
        <v>4963441580</v>
      </c>
    </row>
    <row r="40" spans="2:3" x14ac:dyDescent="0.35">
      <c r="B40" s="282" t="s">
        <v>92</v>
      </c>
      <c r="C40" s="8">
        <v>429158480</v>
      </c>
    </row>
    <row r="41" spans="2:3" x14ac:dyDescent="0.35">
      <c r="B41" s="42" t="s">
        <v>93</v>
      </c>
      <c r="C41" s="8">
        <v>394320230</v>
      </c>
    </row>
    <row r="42" spans="2:3" x14ac:dyDescent="0.35">
      <c r="B42" s="188" t="s">
        <v>94</v>
      </c>
      <c r="C42" s="8">
        <v>411513930</v>
      </c>
    </row>
    <row r="43" spans="2:3" x14ac:dyDescent="0.35">
      <c r="B43" s="77" t="s">
        <v>72</v>
      </c>
      <c r="C43" s="320">
        <v>1234992640</v>
      </c>
    </row>
    <row r="44" spans="2:3" x14ac:dyDescent="0.35">
      <c r="B44" s="282" t="s">
        <v>95</v>
      </c>
      <c r="C44" s="8">
        <v>403497460</v>
      </c>
    </row>
    <row r="45" spans="2:3" x14ac:dyDescent="0.35">
      <c r="B45" s="7" t="s">
        <v>96</v>
      </c>
      <c r="C45" s="8">
        <v>428790590</v>
      </c>
    </row>
    <row r="46" spans="2:3" x14ac:dyDescent="0.35">
      <c r="B46" s="7" t="s">
        <v>97</v>
      </c>
      <c r="C46" s="8">
        <v>432480640</v>
      </c>
    </row>
    <row r="47" spans="2:3" x14ac:dyDescent="0.35">
      <c r="B47" s="77" t="s">
        <v>73</v>
      </c>
      <c r="C47" s="473">
        <v>1264768690</v>
      </c>
    </row>
    <row r="48" spans="2:3" x14ac:dyDescent="0.35">
      <c r="B48" s="282" t="s">
        <v>98</v>
      </c>
      <c r="C48" s="8">
        <v>418385410</v>
      </c>
    </row>
    <row r="49" spans="2:3" x14ac:dyDescent="0.35">
      <c r="B49" s="7" t="s">
        <v>99</v>
      </c>
      <c r="C49" s="8">
        <v>404013140</v>
      </c>
    </row>
    <row r="50" spans="2:3" x14ac:dyDescent="0.35">
      <c r="B50" s="7" t="s">
        <v>100</v>
      </c>
      <c r="C50" s="8">
        <v>407578540</v>
      </c>
    </row>
    <row r="51" spans="2:3" x14ac:dyDescent="0.35">
      <c r="B51" s="77" t="s">
        <v>74</v>
      </c>
      <c r="C51" s="473">
        <v>1229977090</v>
      </c>
    </row>
    <row r="52" spans="2:3" x14ac:dyDescent="0.35">
      <c r="B52" s="282" t="s">
        <v>89</v>
      </c>
      <c r="C52" s="8">
        <v>403025410</v>
      </c>
    </row>
    <row r="53" spans="2:3" x14ac:dyDescent="0.35">
      <c r="B53" s="7" t="s">
        <v>90</v>
      </c>
      <c r="C53" s="8">
        <v>437156320</v>
      </c>
    </row>
    <row r="54" spans="2:3" x14ac:dyDescent="0.35">
      <c r="B54" s="7" t="s">
        <v>91</v>
      </c>
      <c r="C54" s="8">
        <v>393521430</v>
      </c>
    </row>
    <row r="55" spans="2:3" x14ac:dyDescent="0.35">
      <c r="B55" s="77" t="s">
        <v>71</v>
      </c>
      <c r="C55" s="473">
        <v>1233703160</v>
      </c>
    </row>
  </sheetData>
  <hyperlinks>
    <hyperlink ref="D1" location="'Pensions retr par grade Basc'!A1" display="Variable suivante" xr:uid="{D855789A-A3E9-4806-9E4A-F1A18A1D86A9}"/>
    <hyperlink ref="D2" location="'Age&amp;pension moyen basc'!A1" display="Variable précédente" xr:uid="{ED45DB97-4D2B-4CBB-9120-59FE360AE6E3}"/>
  </hyperlink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6">
    <tabColor theme="0"/>
  </sheetPr>
  <dimension ref="B1:H16"/>
  <sheetViews>
    <sheetView showGridLines="0" workbookViewId="0">
      <selection activeCell="H1" sqref="H1"/>
    </sheetView>
  </sheetViews>
  <sheetFormatPr baseColWidth="10" defaultColWidth="11" defaultRowHeight="15.5" x14ac:dyDescent="0.35"/>
  <cols>
    <col min="1" max="5" width="11" style="12"/>
    <col min="6" max="7" width="12.5" style="12" customWidth="1"/>
    <col min="8" max="16384" width="11" style="12"/>
  </cols>
  <sheetData>
    <row r="1" spans="2:8" x14ac:dyDescent="0.35">
      <c r="H1" s="80" t="s">
        <v>253</v>
      </c>
    </row>
    <row r="2" spans="2:8" ht="18" x14ac:dyDescent="0.4">
      <c r="B2" s="11" t="s">
        <v>653</v>
      </c>
      <c r="H2" s="81" t="s">
        <v>254</v>
      </c>
    </row>
    <row r="4" spans="2:8" x14ac:dyDescent="0.35">
      <c r="B4" s="17" t="s">
        <v>101</v>
      </c>
      <c r="C4" s="13">
        <v>2020</v>
      </c>
      <c r="D4" s="13">
        <v>2021</v>
      </c>
      <c r="E4" s="13">
        <v>2022</v>
      </c>
      <c r="F4" s="307">
        <v>2023</v>
      </c>
      <c r="G4" s="307">
        <v>2024</v>
      </c>
      <c r="H4" s="307">
        <v>2025</v>
      </c>
    </row>
    <row r="5" spans="2:8" x14ac:dyDescent="0.35">
      <c r="B5" s="7" t="s">
        <v>59</v>
      </c>
      <c r="C5" s="8">
        <v>394</v>
      </c>
      <c r="D5" s="8">
        <v>540</v>
      </c>
      <c r="E5" s="179">
        <v>472</v>
      </c>
      <c r="F5" s="179">
        <v>1017</v>
      </c>
      <c r="G5" s="506">
        <v>1113</v>
      </c>
      <c r="H5" s="400">
        <v>1216</v>
      </c>
    </row>
    <row r="6" spans="2:8" x14ac:dyDescent="0.35">
      <c r="B6" s="7" t="s">
        <v>60</v>
      </c>
      <c r="C6" s="8">
        <v>6040</v>
      </c>
      <c r="D6" s="8">
        <v>5336</v>
      </c>
      <c r="E6" s="179" t="s">
        <v>291</v>
      </c>
      <c r="F6" s="179" t="s">
        <v>368</v>
      </c>
      <c r="G6" s="506">
        <v>9104</v>
      </c>
      <c r="H6" s="400" t="s">
        <v>887</v>
      </c>
    </row>
    <row r="7" spans="2:8" x14ac:dyDescent="0.35">
      <c r="B7" s="7" t="s">
        <v>61</v>
      </c>
      <c r="C7" s="8">
        <v>6134</v>
      </c>
      <c r="D7" s="8">
        <v>6365</v>
      </c>
      <c r="E7" s="179" t="s">
        <v>292</v>
      </c>
      <c r="F7" s="179" t="s">
        <v>369</v>
      </c>
      <c r="G7" s="506">
        <v>8254</v>
      </c>
      <c r="H7" s="400" t="s">
        <v>888</v>
      </c>
    </row>
    <row r="8" spans="2:8" x14ac:dyDescent="0.35">
      <c r="B8" s="7" t="s">
        <v>62</v>
      </c>
      <c r="C8" s="8">
        <v>13848</v>
      </c>
      <c r="D8" s="8">
        <v>15035</v>
      </c>
      <c r="E8" s="179" t="s">
        <v>293</v>
      </c>
      <c r="F8" s="179" t="s">
        <v>370</v>
      </c>
      <c r="G8" s="506">
        <v>23769</v>
      </c>
      <c r="H8" s="400" t="s">
        <v>889</v>
      </c>
    </row>
    <row r="9" spans="2:8" x14ac:dyDescent="0.35">
      <c r="B9" s="7" t="s">
        <v>63</v>
      </c>
      <c r="C9" s="8">
        <v>29945</v>
      </c>
      <c r="D9" s="8">
        <v>33049</v>
      </c>
      <c r="E9" s="179" t="s">
        <v>294</v>
      </c>
      <c r="F9" s="179" t="s">
        <v>371</v>
      </c>
      <c r="G9" s="506">
        <v>44908</v>
      </c>
      <c r="H9" s="400" t="s">
        <v>890</v>
      </c>
    </row>
    <row r="10" spans="2:8" x14ac:dyDescent="0.35">
      <c r="B10" s="7" t="s">
        <v>64</v>
      </c>
      <c r="C10" s="8">
        <v>29829</v>
      </c>
      <c r="D10" s="8">
        <v>33576</v>
      </c>
      <c r="E10" s="179" t="s">
        <v>295</v>
      </c>
      <c r="F10" s="179" t="s">
        <v>372</v>
      </c>
      <c r="G10" s="506">
        <v>60276</v>
      </c>
      <c r="H10" s="400" t="s">
        <v>891</v>
      </c>
    </row>
    <row r="11" spans="2:8" x14ac:dyDescent="0.35">
      <c r="B11" s="7" t="s">
        <v>65</v>
      </c>
      <c r="C11" s="8">
        <v>39952</v>
      </c>
      <c r="D11" s="8">
        <v>41631</v>
      </c>
      <c r="E11" s="179" t="s">
        <v>296</v>
      </c>
      <c r="F11" s="179" t="s">
        <v>373</v>
      </c>
      <c r="G11" s="506">
        <v>76033</v>
      </c>
      <c r="H11" s="400" t="s">
        <v>892</v>
      </c>
    </row>
    <row r="12" spans="2:8" x14ac:dyDescent="0.35">
      <c r="B12" s="7" t="s">
        <v>66</v>
      </c>
      <c r="C12" s="8">
        <v>26270</v>
      </c>
      <c r="D12" s="8">
        <v>32572</v>
      </c>
      <c r="E12" s="179" t="s">
        <v>297</v>
      </c>
      <c r="F12" s="179" t="s">
        <v>374</v>
      </c>
      <c r="G12" s="506">
        <v>65416</v>
      </c>
      <c r="H12" s="400" t="s">
        <v>893</v>
      </c>
    </row>
    <row r="13" spans="2:8" x14ac:dyDescent="0.35">
      <c r="B13" s="7" t="s">
        <v>67</v>
      </c>
      <c r="C13" s="8">
        <v>12373</v>
      </c>
      <c r="D13" s="8">
        <v>14713</v>
      </c>
      <c r="E13" s="179" t="s">
        <v>298</v>
      </c>
      <c r="F13" s="179" t="s">
        <v>375</v>
      </c>
      <c r="G13" s="506">
        <v>17946</v>
      </c>
      <c r="H13" s="400" t="s">
        <v>894</v>
      </c>
    </row>
    <row r="14" spans="2:8" x14ac:dyDescent="0.35">
      <c r="B14" s="7" t="s">
        <v>68</v>
      </c>
      <c r="C14" s="8">
        <v>5641</v>
      </c>
      <c r="D14" s="8">
        <v>5830</v>
      </c>
      <c r="E14" s="179" t="s">
        <v>299</v>
      </c>
      <c r="F14" s="179" t="s">
        <v>376</v>
      </c>
      <c r="G14" s="506">
        <v>6431</v>
      </c>
      <c r="H14" s="400" t="s">
        <v>895</v>
      </c>
    </row>
    <row r="15" spans="2:8" x14ac:dyDescent="0.35">
      <c r="B15" s="18" t="s">
        <v>69</v>
      </c>
      <c r="C15" s="25">
        <v>1878</v>
      </c>
      <c r="D15" s="25">
        <v>1898</v>
      </c>
      <c r="E15" s="200" t="s">
        <v>300</v>
      </c>
      <c r="F15" s="179" t="s">
        <v>377</v>
      </c>
      <c r="G15" s="506">
        <v>1660</v>
      </c>
      <c r="H15" s="400" t="s">
        <v>896</v>
      </c>
    </row>
    <row r="16" spans="2:8" x14ac:dyDescent="0.35">
      <c r="B16" s="76" t="s">
        <v>14</v>
      </c>
      <c r="C16" s="92">
        <v>172304</v>
      </c>
      <c r="D16" s="92">
        <v>190545</v>
      </c>
      <c r="E16" s="26" t="s">
        <v>290</v>
      </c>
      <c r="F16" s="26" t="s">
        <v>335</v>
      </c>
      <c r="G16" s="26">
        <v>314910</v>
      </c>
      <c r="H16" s="199" t="s">
        <v>789</v>
      </c>
    </row>
  </sheetData>
  <hyperlinks>
    <hyperlink ref="H1" location="'Cotisants EPST par grade'!A1" display="Variable suivante" xr:uid="{00000000-0004-0000-0500-000000000000}"/>
    <hyperlink ref="H2" location="'Cotisants H. EPST par Adm. Pub.'!A1" display="Variable précédente" xr:uid="{00000000-0004-0000-0500-000001000000}"/>
  </hyperlinks>
  <pageMargins left="0.7" right="0.7" top="0.75" bottom="0.75" header="0.3" footer="0.3"/>
  <drawing r:id="rId1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16D497-1552-4447-A354-29AA0895D78C}">
  <sheetPr>
    <tabColor theme="0"/>
  </sheetPr>
  <dimension ref="A1:G16"/>
  <sheetViews>
    <sheetView workbookViewId="0">
      <selection activeCell="G1" sqref="G1"/>
    </sheetView>
  </sheetViews>
  <sheetFormatPr baseColWidth="10" defaultColWidth="10.6640625" defaultRowHeight="15.5" x14ac:dyDescent="0.35"/>
  <cols>
    <col min="1" max="1" width="12.25" style="201" customWidth="1"/>
    <col min="2" max="2" width="22.6640625" style="201" customWidth="1"/>
    <col min="3" max="3" width="18.9140625" style="201" customWidth="1"/>
    <col min="4" max="4" width="18.58203125" style="201" customWidth="1"/>
    <col min="5" max="5" width="17.1640625" style="201" customWidth="1"/>
    <col min="6" max="6" width="19.6640625" style="201" customWidth="1"/>
    <col min="7" max="16384" width="10.6640625" style="201"/>
  </cols>
  <sheetData>
    <row r="1" spans="1:7" x14ac:dyDescent="0.35">
      <c r="A1" s="202"/>
      <c r="B1" s="202"/>
      <c r="C1" s="202"/>
      <c r="D1" s="202"/>
      <c r="G1" s="203" t="s">
        <v>253</v>
      </c>
    </row>
    <row r="2" spans="1:7" ht="18" x14ac:dyDescent="0.4">
      <c r="A2" s="202"/>
      <c r="B2" s="204" t="s">
        <v>1163</v>
      </c>
      <c r="C2" s="202"/>
      <c r="D2" s="202"/>
      <c r="G2" s="205" t="s">
        <v>254</v>
      </c>
    </row>
    <row r="3" spans="1:7" ht="18" x14ac:dyDescent="0.4">
      <c r="A3" s="202"/>
      <c r="B3" s="204"/>
      <c r="C3" s="202"/>
      <c r="D3" s="202"/>
      <c r="G3" s="205"/>
    </row>
    <row r="4" spans="1:7" x14ac:dyDescent="0.35">
      <c r="B4" s="47" t="s">
        <v>101</v>
      </c>
      <c r="C4" s="52">
        <v>2023</v>
      </c>
      <c r="D4" s="52">
        <v>2024</v>
      </c>
      <c r="E4" s="52">
        <v>2025</v>
      </c>
    </row>
    <row r="5" spans="1:7" x14ac:dyDescent="0.35">
      <c r="B5" s="193" t="s">
        <v>59</v>
      </c>
      <c r="C5" s="8" t="s">
        <v>575</v>
      </c>
      <c r="D5" s="8">
        <v>3565.17</v>
      </c>
      <c r="E5" s="8" t="s">
        <v>1117</v>
      </c>
    </row>
    <row r="6" spans="1:7" x14ac:dyDescent="0.35">
      <c r="B6" s="282" t="s">
        <v>60</v>
      </c>
      <c r="C6" s="8">
        <v>502.07</v>
      </c>
      <c r="D6" s="8">
        <v>564.44000000000005</v>
      </c>
      <c r="E6" s="8">
        <v>212.51</v>
      </c>
    </row>
    <row r="7" spans="1:7" x14ac:dyDescent="0.35">
      <c r="B7" s="282" t="s">
        <v>61</v>
      </c>
      <c r="C7" s="8">
        <v>862.19</v>
      </c>
      <c r="D7" s="8">
        <v>1090</v>
      </c>
      <c r="E7" s="8">
        <v>331.37</v>
      </c>
    </row>
    <row r="8" spans="1:7" x14ac:dyDescent="0.35">
      <c r="B8" s="282" t="s">
        <v>62</v>
      </c>
      <c r="C8" s="8" t="s">
        <v>576</v>
      </c>
      <c r="D8" s="8">
        <v>1371.63</v>
      </c>
      <c r="E8" s="8">
        <v>394.41</v>
      </c>
    </row>
    <row r="9" spans="1:7" x14ac:dyDescent="0.35">
      <c r="B9" s="282" t="s">
        <v>63</v>
      </c>
      <c r="C9" s="8">
        <v>913.04</v>
      </c>
      <c r="D9" s="8">
        <v>1104.01</v>
      </c>
      <c r="E9" s="8" t="s">
        <v>1118</v>
      </c>
    </row>
    <row r="10" spans="1:7" x14ac:dyDescent="0.35">
      <c r="B10" s="282" t="s">
        <v>64</v>
      </c>
      <c r="C10" s="8">
        <v>765.83</v>
      </c>
      <c r="D10" s="8">
        <v>894.6</v>
      </c>
      <c r="E10" s="8">
        <v>811.23</v>
      </c>
    </row>
    <row r="11" spans="1:7" x14ac:dyDescent="0.35">
      <c r="B11" s="282" t="s">
        <v>65</v>
      </c>
      <c r="C11" s="8">
        <v>535.51</v>
      </c>
      <c r="D11" s="8">
        <v>551.64</v>
      </c>
      <c r="E11" s="8">
        <v>523.98</v>
      </c>
    </row>
    <row r="12" spans="1:7" x14ac:dyDescent="0.35">
      <c r="B12" s="282" t="s">
        <v>66</v>
      </c>
      <c r="C12" s="8">
        <v>434.87</v>
      </c>
      <c r="D12" s="8">
        <v>413.74</v>
      </c>
      <c r="E12" s="8">
        <v>373.48</v>
      </c>
    </row>
    <row r="13" spans="1:7" x14ac:dyDescent="0.35">
      <c r="B13" s="282" t="s">
        <v>67</v>
      </c>
      <c r="C13" s="8">
        <v>153.26</v>
      </c>
      <c r="D13" s="8">
        <v>152.9</v>
      </c>
      <c r="E13" s="8">
        <v>125.84</v>
      </c>
    </row>
    <row r="14" spans="1:7" x14ac:dyDescent="0.35">
      <c r="B14" s="282" t="s">
        <v>68</v>
      </c>
      <c r="C14" s="8">
        <v>76.28</v>
      </c>
      <c r="D14" s="8">
        <v>54.71</v>
      </c>
      <c r="E14" s="8">
        <v>67.069999999999993</v>
      </c>
    </row>
    <row r="15" spans="1:7" x14ac:dyDescent="0.35">
      <c r="B15" s="266" t="s">
        <v>69</v>
      </c>
      <c r="C15" s="275">
        <v>28.49</v>
      </c>
      <c r="D15" s="275">
        <v>207.74</v>
      </c>
      <c r="E15" s="275">
        <v>20.52</v>
      </c>
    </row>
    <row r="16" spans="1:7" x14ac:dyDescent="0.35">
      <c r="B16" s="47" t="s">
        <v>14</v>
      </c>
      <c r="C16" s="52" t="s">
        <v>577</v>
      </c>
      <c r="D16" s="52" t="s">
        <v>737</v>
      </c>
      <c r="E16" s="528">
        <v>4963.59</v>
      </c>
    </row>
  </sheetData>
  <hyperlinks>
    <hyperlink ref="G1" location="'Pensions retr par gr&amp;sexe basc'!A1" display="Variable suivante" xr:uid="{D955F3F1-A9B1-4F5C-AE6C-F599C16D65E2}"/>
    <hyperlink ref="G2" location="'Pension retr mens Basc'!A1" display="Variable précédente" xr:uid="{44C53F99-1631-4A40-97D3-41E59645E332}"/>
  </hyperlinks>
  <pageMargins left="0.7" right="0.7" top="0.75" bottom="0.75" header="0.3" footer="0.3"/>
  <drawing r:id="rId1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DCCC69-344F-451D-9200-7AEB8A0741D0}">
  <dimension ref="A1:H16"/>
  <sheetViews>
    <sheetView workbookViewId="0">
      <selection activeCell="H1" sqref="H1"/>
    </sheetView>
  </sheetViews>
  <sheetFormatPr baseColWidth="10" defaultColWidth="10.6640625" defaultRowHeight="15.5" x14ac:dyDescent="0.35"/>
  <cols>
    <col min="1" max="2" width="10.6640625" style="201"/>
    <col min="3" max="3" width="17.08203125" style="201" customWidth="1"/>
    <col min="4" max="4" width="14.9140625" style="201" customWidth="1"/>
    <col min="5" max="5" width="16.4140625" style="201" customWidth="1"/>
    <col min="6" max="16384" width="10.6640625" style="201"/>
  </cols>
  <sheetData>
    <row r="1" spans="1:8" x14ac:dyDescent="0.35">
      <c r="A1" s="202"/>
      <c r="B1" s="202"/>
      <c r="C1" s="202"/>
      <c r="D1" s="202"/>
      <c r="H1" s="203" t="s">
        <v>253</v>
      </c>
    </row>
    <row r="2" spans="1:8" ht="18" x14ac:dyDescent="0.4">
      <c r="A2" s="202"/>
      <c r="B2" s="204" t="s">
        <v>1164</v>
      </c>
      <c r="C2" s="202"/>
      <c r="D2" s="202"/>
      <c r="H2" s="205" t="s">
        <v>254</v>
      </c>
    </row>
    <row r="3" spans="1:8" ht="18" x14ac:dyDescent="0.4">
      <c r="A3" s="202"/>
      <c r="B3" s="204"/>
      <c r="C3" s="202"/>
      <c r="D3" s="202"/>
      <c r="H3" s="205"/>
    </row>
    <row r="4" spans="1:8" x14ac:dyDescent="0.35">
      <c r="B4" s="47" t="s">
        <v>101</v>
      </c>
      <c r="C4" s="52" t="s">
        <v>82</v>
      </c>
      <c r="D4" s="52" t="s">
        <v>83</v>
      </c>
      <c r="E4" s="52" t="s">
        <v>14</v>
      </c>
    </row>
    <row r="5" spans="1:8" x14ac:dyDescent="0.35">
      <c r="B5" s="193" t="s">
        <v>59</v>
      </c>
      <c r="C5" s="8">
        <v>1029971550</v>
      </c>
      <c r="D5" s="293">
        <v>71572980</v>
      </c>
      <c r="E5" s="8">
        <v>1101544530</v>
      </c>
    </row>
    <row r="6" spans="1:8" x14ac:dyDescent="0.35">
      <c r="B6" s="282" t="s">
        <v>60</v>
      </c>
      <c r="C6" s="8">
        <v>205573390</v>
      </c>
      <c r="D6" s="8">
        <v>6940800</v>
      </c>
      <c r="E6" s="8">
        <v>212514190</v>
      </c>
    </row>
    <row r="7" spans="1:8" x14ac:dyDescent="0.35">
      <c r="B7" s="282" t="s">
        <v>61</v>
      </c>
      <c r="C7" s="8">
        <v>286455120</v>
      </c>
      <c r="D7" s="8">
        <v>44919100</v>
      </c>
      <c r="E7" s="8">
        <v>331374220</v>
      </c>
    </row>
    <row r="8" spans="1:8" x14ac:dyDescent="0.35">
      <c r="B8" s="282" t="s">
        <v>62</v>
      </c>
      <c r="C8" s="8">
        <v>327260810</v>
      </c>
      <c r="D8" s="8">
        <v>67146060</v>
      </c>
      <c r="E8" s="8">
        <v>394406870</v>
      </c>
    </row>
    <row r="9" spans="1:8" x14ac:dyDescent="0.35">
      <c r="B9" s="282" t="s">
        <v>63</v>
      </c>
      <c r="C9" s="8">
        <v>827605030</v>
      </c>
      <c r="D9" s="8">
        <v>174012330</v>
      </c>
      <c r="E9" s="8">
        <v>1001617360</v>
      </c>
    </row>
    <row r="10" spans="1:8" x14ac:dyDescent="0.35">
      <c r="B10" s="282" t="s">
        <v>64</v>
      </c>
      <c r="C10" s="8">
        <v>692655760</v>
      </c>
      <c r="D10" s="8">
        <v>118576970</v>
      </c>
      <c r="E10" s="8">
        <v>811232730</v>
      </c>
    </row>
    <row r="11" spans="1:8" x14ac:dyDescent="0.35">
      <c r="B11" s="282" t="s">
        <v>65</v>
      </c>
      <c r="C11" s="8">
        <v>444784280</v>
      </c>
      <c r="D11" s="8">
        <v>79200360</v>
      </c>
      <c r="E11" s="8">
        <v>523984640</v>
      </c>
    </row>
    <row r="12" spans="1:8" x14ac:dyDescent="0.35">
      <c r="B12" s="282" t="s">
        <v>66</v>
      </c>
      <c r="C12" s="8">
        <v>316077030</v>
      </c>
      <c r="D12" s="8">
        <v>57403230</v>
      </c>
      <c r="E12" s="8">
        <v>373480260</v>
      </c>
    </row>
    <row r="13" spans="1:8" x14ac:dyDescent="0.35">
      <c r="B13" s="282" t="s">
        <v>67</v>
      </c>
      <c r="C13" s="8">
        <v>121781300</v>
      </c>
      <c r="D13" s="8">
        <v>4057200</v>
      </c>
      <c r="E13" s="8">
        <v>125838500</v>
      </c>
    </row>
    <row r="14" spans="1:8" x14ac:dyDescent="0.35">
      <c r="B14" s="282" t="s">
        <v>68</v>
      </c>
      <c r="C14" s="8">
        <v>62261060</v>
      </c>
      <c r="D14" s="8">
        <v>4811520</v>
      </c>
      <c r="E14" s="8">
        <v>67072580</v>
      </c>
    </row>
    <row r="15" spans="1:8" x14ac:dyDescent="0.35">
      <c r="B15" s="266" t="s">
        <v>69</v>
      </c>
      <c r="C15" s="544">
        <v>12930600</v>
      </c>
      <c r="D15" s="544">
        <v>7589700</v>
      </c>
      <c r="E15" s="351">
        <v>20520300</v>
      </c>
    </row>
    <row r="16" spans="1:8" x14ac:dyDescent="0.35">
      <c r="B16" s="47" t="s">
        <v>14</v>
      </c>
      <c r="C16" s="351">
        <v>4327355930</v>
      </c>
      <c r="D16" s="351">
        <v>636230250</v>
      </c>
      <c r="E16" s="351">
        <v>4963586180</v>
      </c>
    </row>
  </sheetData>
  <hyperlinks>
    <hyperlink ref="H1" location="'Pension retr par gr&amp;Age basc'!A1" display="Variable suivante" xr:uid="{18C08AB6-815D-4DCA-80BB-57D9660DEB86}"/>
    <hyperlink ref="H2" location="'Pensions retr par grade Basc'!A1" display="Variable précédente" xr:uid="{6A84D08D-C3D6-4EC8-A4FA-4420F8862D98}"/>
  </hyperlinks>
  <pageMargins left="0.7" right="0.7" top="0.75" bottom="0.75" header="0.3" footer="0.3"/>
  <drawing r:id="rId1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F4A8D3-20AB-4EF9-8B50-B0FFD66CC382}">
  <dimension ref="A1:I17"/>
  <sheetViews>
    <sheetView workbookViewId="0">
      <selection activeCell="I1" sqref="I1"/>
    </sheetView>
  </sheetViews>
  <sheetFormatPr baseColWidth="10" defaultColWidth="10.6640625" defaultRowHeight="15.5" x14ac:dyDescent="0.35"/>
  <cols>
    <col min="1" max="2" width="10.6640625" style="201"/>
    <col min="3" max="3" width="12.58203125" style="201" customWidth="1"/>
    <col min="4" max="4" width="11.9140625" style="201" customWidth="1"/>
    <col min="5" max="5" width="13" style="201" customWidth="1"/>
    <col min="6" max="6" width="13.1640625" style="201" customWidth="1"/>
    <col min="7" max="7" width="12.5" style="201" customWidth="1"/>
    <col min="8" max="8" width="14.33203125" style="201" customWidth="1"/>
    <col min="9" max="16384" width="10.6640625" style="201"/>
  </cols>
  <sheetData>
    <row r="1" spans="1:9" x14ac:dyDescent="0.35">
      <c r="A1" s="202"/>
      <c r="B1" s="202"/>
      <c r="C1" s="202"/>
      <c r="D1" s="202"/>
      <c r="I1" s="203" t="s">
        <v>253</v>
      </c>
    </row>
    <row r="2" spans="1:9" ht="18" x14ac:dyDescent="0.4">
      <c r="A2" s="202"/>
      <c r="B2" s="204" t="s">
        <v>1165</v>
      </c>
      <c r="C2" s="202"/>
      <c r="D2" s="202"/>
      <c r="I2" s="478" t="s">
        <v>254</v>
      </c>
    </row>
    <row r="3" spans="1:9" ht="18" x14ac:dyDescent="0.4">
      <c r="A3" s="202"/>
      <c r="B3" s="204"/>
      <c r="C3" s="202"/>
      <c r="D3" s="202"/>
      <c r="H3" s="205"/>
    </row>
    <row r="4" spans="1:9" x14ac:dyDescent="0.35">
      <c r="B4" s="47" t="s">
        <v>101</v>
      </c>
      <c r="C4" s="52" t="s">
        <v>412</v>
      </c>
      <c r="D4" s="52" t="s">
        <v>413</v>
      </c>
      <c r="E4" s="52" t="s">
        <v>414</v>
      </c>
      <c r="F4" s="52" t="s">
        <v>415</v>
      </c>
      <c r="G4" s="52" t="s">
        <v>416</v>
      </c>
      <c r="H4" s="52" t="s">
        <v>14</v>
      </c>
    </row>
    <row r="5" spans="1:9" x14ac:dyDescent="0.35">
      <c r="B5" s="193" t="s">
        <v>59</v>
      </c>
      <c r="C5" s="8">
        <v>1648660</v>
      </c>
      <c r="D5" s="293">
        <v>29681220</v>
      </c>
      <c r="E5" s="8">
        <v>117791530</v>
      </c>
      <c r="F5" s="293">
        <v>342355490</v>
      </c>
      <c r="G5" s="8">
        <v>610067630</v>
      </c>
      <c r="H5" s="293">
        <v>1101544530</v>
      </c>
    </row>
    <row r="6" spans="1:9" x14ac:dyDescent="0.35">
      <c r="B6" s="282" t="s">
        <v>60</v>
      </c>
      <c r="C6" s="8">
        <v>3325800</v>
      </c>
      <c r="D6" s="8">
        <v>2602800</v>
      </c>
      <c r="E6" s="8">
        <v>20822400</v>
      </c>
      <c r="F6" s="8">
        <v>72794570</v>
      </c>
      <c r="G6" s="8">
        <v>112968620</v>
      </c>
      <c r="H6" s="293">
        <v>212514190</v>
      </c>
    </row>
    <row r="7" spans="1:9" x14ac:dyDescent="0.35">
      <c r="B7" s="282" t="s">
        <v>61</v>
      </c>
      <c r="C7" s="8">
        <v>6792380</v>
      </c>
      <c r="D7" s="8">
        <v>20093680</v>
      </c>
      <c r="E7" s="8">
        <v>48443580</v>
      </c>
      <c r="F7" s="8">
        <v>109246000</v>
      </c>
      <c r="G7" s="8">
        <v>146798580</v>
      </c>
      <c r="H7" s="293">
        <v>331374220</v>
      </c>
    </row>
    <row r="8" spans="1:9" x14ac:dyDescent="0.35">
      <c r="B8" s="282" t="s">
        <v>62</v>
      </c>
      <c r="C8" s="8">
        <v>1748110</v>
      </c>
      <c r="D8" s="8">
        <v>27937640</v>
      </c>
      <c r="E8" s="8">
        <v>64232190</v>
      </c>
      <c r="F8" s="8">
        <v>149504880</v>
      </c>
      <c r="G8" s="8">
        <v>150984050</v>
      </c>
      <c r="H8" s="293">
        <v>394406870</v>
      </c>
    </row>
    <row r="9" spans="1:9" x14ac:dyDescent="0.35">
      <c r="B9" s="282" t="s">
        <v>63</v>
      </c>
      <c r="C9" s="8">
        <v>27003810</v>
      </c>
      <c r="D9" s="8">
        <v>57608010</v>
      </c>
      <c r="E9" s="8">
        <v>124413960</v>
      </c>
      <c r="F9" s="8">
        <v>263398950</v>
      </c>
      <c r="G9" s="8">
        <v>529192630</v>
      </c>
      <c r="H9" s="293">
        <v>1001617360</v>
      </c>
    </row>
    <row r="10" spans="1:9" x14ac:dyDescent="0.35">
      <c r="B10" s="282" t="s">
        <v>64</v>
      </c>
      <c r="C10" s="8">
        <v>11248350</v>
      </c>
      <c r="D10" s="8">
        <v>50814840</v>
      </c>
      <c r="E10" s="8">
        <v>108491540</v>
      </c>
      <c r="F10" s="8">
        <v>215228240</v>
      </c>
      <c r="G10" s="8">
        <v>425449760</v>
      </c>
      <c r="H10" s="293">
        <v>811232730</v>
      </c>
    </row>
    <row r="11" spans="1:9" x14ac:dyDescent="0.35">
      <c r="B11" s="282" t="s">
        <v>65</v>
      </c>
      <c r="C11" s="8">
        <v>6715820</v>
      </c>
      <c r="D11" s="8">
        <v>40410710</v>
      </c>
      <c r="E11" s="8">
        <v>85180570</v>
      </c>
      <c r="F11" s="8">
        <v>116269500</v>
      </c>
      <c r="G11" s="8">
        <v>275408040</v>
      </c>
      <c r="H11" s="293">
        <v>523984640</v>
      </c>
    </row>
    <row r="12" spans="1:9" x14ac:dyDescent="0.35">
      <c r="B12" s="282" t="s">
        <v>66</v>
      </c>
      <c r="C12" s="8">
        <v>10999520</v>
      </c>
      <c r="D12" s="8">
        <v>37092810</v>
      </c>
      <c r="E12" s="8">
        <v>49429170</v>
      </c>
      <c r="F12" s="8">
        <v>87098240</v>
      </c>
      <c r="G12" s="8">
        <v>188860520</v>
      </c>
      <c r="H12" s="293">
        <v>373480260</v>
      </c>
    </row>
    <row r="13" spans="1:9" x14ac:dyDescent="0.35">
      <c r="B13" s="282" t="s">
        <v>67</v>
      </c>
      <c r="C13" s="8">
        <v>5168280</v>
      </c>
      <c r="D13" s="8">
        <v>10718920</v>
      </c>
      <c r="E13" s="8">
        <v>17236840</v>
      </c>
      <c r="F13" s="8">
        <v>28613290</v>
      </c>
      <c r="G13" s="8">
        <v>64101170</v>
      </c>
      <c r="H13" s="293">
        <v>125838500</v>
      </c>
    </row>
    <row r="14" spans="1:9" x14ac:dyDescent="0.35">
      <c r="B14" s="282" t="s">
        <v>68</v>
      </c>
      <c r="C14" s="8">
        <v>400960</v>
      </c>
      <c r="D14" s="8">
        <v>1804320</v>
      </c>
      <c r="E14" s="8">
        <v>9530340</v>
      </c>
      <c r="F14" s="8">
        <v>19502400</v>
      </c>
      <c r="G14" s="8">
        <v>35834560</v>
      </c>
      <c r="H14" s="293">
        <v>67072580</v>
      </c>
    </row>
    <row r="15" spans="1:9" x14ac:dyDescent="0.35">
      <c r="B15" s="266" t="s">
        <v>69</v>
      </c>
      <c r="C15" s="275">
        <v>93700</v>
      </c>
      <c r="D15" s="275">
        <v>562200</v>
      </c>
      <c r="E15" s="275">
        <v>1499200</v>
      </c>
      <c r="F15" s="275">
        <v>5434600</v>
      </c>
      <c r="G15" s="275">
        <v>12930600</v>
      </c>
      <c r="H15" s="195">
        <v>20520300</v>
      </c>
    </row>
    <row r="16" spans="1:9" x14ac:dyDescent="0.35">
      <c r="B16" s="47" t="s">
        <v>14</v>
      </c>
      <c r="C16" s="225">
        <v>75145390</v>
      </c>
      <c r="D16" s="225">
        <v>279327150</v>
      </c>
      <c r="E16" s="225">
        <v>647071320</v>
      </c>
      <c r="F16" s="225">
        <v>1409446160</v>
      </c>
      <c r="G16" s="225">
        <v>2552596160</v>
      </c>
      <c r="H16" s="352">
        <v>4963586180</v>
      </c>
    </row>
    <row r="17" spans="2:8" x14ac:dyDescent="0.35">
      <c r="B17" s="295" t="s">
        <v>578</v>
      </c>
      <c r="C17" s="287"/>
      <c r="D17" s="287"/>
      <c r="E17" s="287"/>
      <c r="F17" s="287"/>
      <c r="G17" s="287"/>
      <c r="H17" s="287"/>
    </row>
  </sheetData>
  <hyperlinks>
    <hyperlink ref="I1" location="'Pension retr par Age&amp;sexe basc'!A1" display="Variable suivante" xr:uid="{0EAA24A4-4732-49CA-BA1D-473FE658853D}"/>
    <hyperlink ref="I2" location="'Pensions retr par gr&amp;sexe basc'!A1" display="Variable précédente" xr:uid="{620F6020-DDE3-40B5-87FE-B966C43A3D43}"/>
  </hyperlinks>
  <pageMargins left="0.7" right="0.7" top="0.75" bottom="0.75" header="0.3" footer="0.3"/>
  <drawing r:id="rId1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434871-1A1C-45BC-84F4-B2089D3D8508}">
  <dimension ref="A1:I10"/>
  <sheetViews>
    <sheetView workbookViewId="0">
      <selection activeCell="I1" sqref="I1"/>
    </sheetView>
  </sheetViews>
  <sheetFormatPr baseColWidth="10" defaultColWidth="10.6640625" defaultRowHeight="15.5" x14ac:dyDescent="0.35"/>
  <cols>
    <col min="1" max="2" width="10.6640625" style="201"/>
    <col min="3" max="3" width="18.6640625" style="201" customWidth="1"/>
    <col min="4" max="4" width="16.08203125" style="201" customWidth="1"/>
    <col min="5" max="5" width="19.4140625" style="201" customWidth="1"/>
    <col min="6" max="16384" width="10.6640625" style="201"/>
  </cols>
  <sheetData>
    <row r="1" spans="1:9" x14ac:dyDescent="0.35">
      <c r="A1" s="202"/>
      <c r="B1" s="202"/>
      <c r="C1" s="202"/>
      <c r="D1" s="202"/>
      <c r="I1" s="203" t="s">
        <v>253</v>
      </c>
    </row>
    <row r="2" spans="1:9" ht="18" x14ac:dyDescent="0.4">
      <c r="A2" s="202"/>
      <c r="B2" s="204" t="s">
        <v>1166</v>
      </c>
      <c r="C2" s="202"/>
      <c r="D2" s="202"/>
      <c r="I2" s="205" t="s">
        <v>254</v>
      </c>
    </row>
    <row r="3" spans="1:9" ht="18" x14ac:dyDescent="0.4">
      <c r="A3" s="202"/>
      <c r="B3" s="204"/>
      <c r="C3" s="202"/>
      <c r="D3" s="202"/>
      <c r="H3" s="205"/>
    </row>
    <row r="4" spans="1:9" x14ac:dyDescent="0.35">
      <c r="B4" s="47" t="s">
        <v>79</v>
      </c>
      <c r="C4" s="52" t="s">
        <v>82</v>
      </c>
      <c r="D4" s="52" t="s">
        <v>83</v>
      </c>
      <c r="E4" s="52" t="s">
        <v>14</v>
      </c>
    </row>
    <row r="5" spans="1:9" x14ac:dyDescent="0.35">
      <c r="B5" s="193" t="s">
        <v>412</v>
      </c>
      <c r="C5" s="8">
        <v>51151620</v>
      </c>
      <c r="D5" s="293">
        <v>23993770</v>
      </c>
      <c r="E5" s="8">
        <v>75145390</v>
      </c>
    </row>
    <row r="6" spans="1:9" x14ac:dyDescent="0.35">
      <c r="B6" s="282" t="s">
        <v>413</v>
      </c>
      <c r="C6" s="8">
        <v>222968020</v>
      </c>
      <c r="D6" s="8">
        <v>56359130</v>
      </c>
      <c r="E6" s="8">
        <v>279327150</v>
      </c>
    </row>
    <row r="7" spans="1:9" x14ac:dyDescent="0.35">
      <c r="B7" s="282" t="s">
        <v>414</v>
      </c>
      <c r="C7" s="8">
        <v>554271130</v>
      </c>
      <c r="D7" s="8">
        <v>92800190</v>
      </c>
      <c r="E7" s="8">
        <v>647071320</v>
      </c>
    </row>
    <row r="8" spans="1:9" x14ac:dyDescent="0.35">
      <c r="B8" s="282" t="s">
        <v>415</v>
      </c>
      <c r="C8" s="8">
        <v>1217260720</v>
      </c>
      <c r="D8" s="8">
        <v>192185440</v>
      </c>
      <c r="E8" s="8">
        <v>1409446160</v>
      </c>
    </row>
    <row r="9" spans="1:9" x14ac:dyDescent="0.35">
      <c r="B9" s="289" t="s">
        <v>416</v>
      </c>
      <c r="C9" s="167">
        <v>2281704440</v>
      </c>
      <c r="D9" s="167">
        <v>270891720</v>
      </c>
      <c r="E9" s="8">
        <v>2552596160</v>
      </c>
    </row>
    <row r="10" spans="1:9" x14ac:dyDescent="0.35">
      <c r="B10" s="77" t="s">
        <v>14</v>
      </c>
      <c r="C10" s="352">
        <v>4327355930</v>
      </c>
      <c r="D10" s="352">
        <v>636230250</v>
      </c>
      <c r="E10" s="352">
        <v>4963586180</v>
      </c>
    </row>
  </sheetData>
  <hyperlinks>
    <hyperlink ref="I1" location="'Pension retr par prov&amp;grade bas'!A1" display="Variable suivante" xr:uid="{0F53E6FE-6C2B-4FDE-8979-A2448C60C2BE}"/>
    <hyperlink ref="I2" location="'Pension retr par gr&amp;Age basc'!A1" display="Variable précédente" xr:uid="{D8A50099-6FCC-47E5-88E4-6F72E6C0DFE5}"/>
  </hyperlinks>
  <pageMargins left="0.7" right="0.7" top="0.75" bottom="0.75" header="0.3" footer="0.3"/>
  <drawing r:id="rId1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0A1AF0-365E-4E89-BCCE-0E3552AFFED5}">
  <dimension ref="A1:N31"/>
  <sheetViews>
    <sheetView workbookViewId="0">
      <selection activeCell="N1" sqref="N1"/>
    </sheetView>
  </sheetViews>
  <sheetFormatPr baseColWidth="10" defaultColWidth="10.6640625" defaultRowHeight="15.5" x14ac:dyDescent="0.35"/>
  <cols>
    <col min="1" max="1" width="10.6640625" style="201"/>
    <col min="2" max="2" width="13.58203125" style="201" customWidth="1"/>
    <col min="3" max="3" width="12.75" style="201" customWidth="1"/>
    <col min="4" max="4" width="12.1640625" style="201" customWidth="1"/>
    <col min="5" max="5" width="11.83203125" style="201" customWidth="1"/>
    <col min="6" max="6" width="12.58203125" style="201" customWidth="1"/>
    <col min="7" max="7" width="12.08203125" style="201" customWidth="1"/>
    <col min="8" max="8" width="12" style="201" customWidth="1"/>
    <col min="9" max="9" width="11.75" style="201" customWidth="1"/>
    <col min="10" max="10" width="11.6640625" style="201" customWidth="1"/>
    <col min="11" max="11" width="11.83203125" style="201" customWidth="1"/>
    <col min="12" max="12" width="11.6640625" style="201" customWidth="1"/>
    <col min="13" max="13" width="11.9140625" style="201" customWidth="1"/>
    <col min="14" max="14" width="11.75" style="201" customWidth="1"/>
    <col min="15" max="16384" width="10.6640625" style="201"/>
  </cols>
  <sheetData>
    <row r="1" spans="1:14" x14ac:dyDescent="0.35">
      <c r="A1" s="202"/>
      <c r="B1" s="202"/>
      <c r="C1" s="202"/>
      <c r="N1" s="203" t="s">
        <v>253</v>
      </c>
    </row>
    <row r="2" spans="1:14" ht="18" x14ac:dyDescent="0.4">
      <c r="A2" s="202"/>
      <c r="B2" s="204" t="s">
        <v>1167</v>
      </c>
      <c r="C2" s="202"/>
      <c r="N2" s="205" t="s">
        <v>254</v>
      </c>
    </row>
    <row r="3" spans="1:14" ht="18" x14ac:dyDescent="0.4">
      <c r="A3" s="202"/>
      <c r="B3" s="204"/>
      <c r="C3" s="202"/>
    </row>
    <row r="4" spans="1:14" x14ac:dyDescent="0.35">
      <c r="B4" s="47" t="s">
        <v>16</v>
      </c>
      <c r="C4" s="52" t="s">
        <v>59</v>
      </c>
      <c r="D4" s="52" t="s">
        <v>60</v>
      </c>
      <c r="E4" s="52" t="s">
        <v>61</v>
      </c>
      <c r="F4" s="52" t="s">
        <v>62</v>
      </c>
      <c r="G4" s="52" t="s">
        <v>63</v>
      </c>
      <c r="H4" s="52" t="s">
        <v>64</v>
      </c>
      <c r="I4" s="52" t="s">
        <v>65</v>
      </c>
      <c r="J4" s="52" t="s">
        <v>66</v>
      </c>
      <c r="K4" s="52" t="s">
        <v>67</v>
      </c>
      <c r="L4" s="52" t="s">
        <v>68</v>
      </c>
      <c r="M4" s="52" t="s">
        <v>69</v>
      </c>
      <c r="N4" s="52" t="s">
        <v>14</v>
      </c>
    </row>
    <row r="5" spans="1:14" x14ac:dyDescent="0.35">
      <c r="B5" s="193" t="s">
        <v>424</v>
      </c>
      <c r="C5" s="8" t="s">
        <v>5</v>
      </c>
      <c r="D5" s="8">
        <v>1735200</v>
      </c>
      <c r="E5" s="8" t="s">
        <v>5</v>
      </c>
      <c r="F5" s="8" t="s">
        <v>5</v>
      </c>
      <c r="G5" s="8" t="s">
        <v>5</v>
      </c>
      <c r="H5" s="8">
        <v>2683110</v>
      </c>
      <c r="I5" s="293" t="s">
        <v>5</v>
      </c>
      <c r="J5" s="8" t="s">
        <v>5</v>
      </c>
      <c r="K5" s="8" t="s">
        <v>5</v>
      </c>
      <c r="L5" s="8" t="s">
        <v>5</v>
      </c>
      <c r="M5" s="8" t="s">
        <v>5</v>
      </c>
      <c r="N5" s="94">
        <v>4418310</v>
      </c>
    </row>
    <row r="6" spans="1:14" x14ac:dyDescent="0.35">
      <c r="B6" s="282" t="s">
        <v>8</v>
      </c>
      <c r="C6" s="8" t="s">
        <v>5</v>
      </c>
      <c r="D6" s="8">
        <v>39675790</v>
      </c>
      <c r="E6" s="8">
        <v>79474800</v>
      </c>
      <c r="F6" s="8">
        <v>87825500</v>
      </c>
      <c r="G6" s="8">
        <v>57651780</v>
      </c>
      <c r="H6" s="8">
        <v>36065310</v>
      </c>
      <c r="I6" s="8">
        <v>27569370</v>
      </c>
      <c r="J6" s="8">
        <v>15064410</v>
      </c>
      <c r="K6" s="8">
        <v>6811680</v>
      </c>
      <c r="L6" s="8">
        <v>0</v>
      </c>
      <c r="M6" s="8" t="s">
        <v>5</v>
      </c>
      <c r="N6" s="94">
        <v>350138640</v>
      </c>
    </row>
    <row r="7" spans="1:14" x14ac:dyDescent="0.35">
      <c r="B7" s="282" t="s">
        <v>425</v>
      </c>
      <c r="C7" s="8" t="s">
        <v>5</v>
      </c>
      <c r="D7" s="8">
        <v>4950840</v>
      </c>
      <c r="E7" s="8">
        <v>1663440</v>
      </c>
      <c r="F7" s="8">
        <v>19509440</v>
      </c>
      <c r="G7" s="8">
        <v>39677040</v>
      </c>
      <c r="H7" s="8">
        <v>27576600</v>
      </c>
      <c r="I7" s="8">
        <v>16673760</v>
      </c>
      <c r="J7" s="8">
        <v>14815680</v>
      </c>
      <c r="K7" s="8">
        <v>2721360</v>
      </c>
      <c r="L7" s="8">
        <v>1202880</v>
      </c>
      <c r="M7" s="8" t="s">
        <v>5</v>
      </c>
      <c r="N7" s="94">
        <v>128791040</v>
      </c>
    </row>
    <row r="8" spans="1:14" x14ac:dyDescent="0.35">
      <c r="B8" s="282" t="s">
        <v>426</v>
      </c>
      <c r="C8" s="8" t="s">
        <v>5</v>
      </c>
      <c r="D8" s="8" t="s">
        <v>5</v>
      </c>
      <c r="E8" s="8" t="s">
        <v>5</v>
      </c>
      <c r="F8" s="8" t="s">
        <v>5</v>
      </c>
      <c r="G8" s="8">
        <v>1526040</v>
      </c>
      <c r="H8" s="8">
        <v>7257000</v>
      </c>
      <c r="I8" s="8">
        <v>9506130</v>
      </c>
      <c r="J8" s="8">
        <v>6734400</v>
      </c>
      <c r="K8" s="8" t="s">
        <v>5</v>
      </c>
      <c r="L8" s="8">
        <v>2142120</v>
      </c>
      <c r="M8" s="8" t="s">
        <v>5</v>
      </c>
      <c r="N8" s="94">
        <v>27165690</v>
      </c>
    </row>
    <row r="9" spans="1:14" x14ac:dyDescent="0.35">
      <c r="B9" s="282" t="s">
        <v>427</v>
      </c>
      <c r="C9" s="8" t="s">
        <v>5</v>
      </c>
      <c r="D9" s="8" t="s">
        <v>5</v>
      </c>
      <c r="E9" s="8" t="s">
        <v>5</v>
      </c>
      <c r="F9" s="8" t="s">
        <v>5</v>
      </c>
      <c r="G9" s="8">
        <v>7419630</v>
      </c>
      <c r="H9" s="8">
        <v>1451400</v>
      </c>
      <c r="I9" s="8">
        <v>6947400</v>
      </c>
      <c r="J9" s="8">
        <v>2693760</v>
      </c>
      <c r="K9" s="8">
        <v>1352400</v>
      </c>
      <c r="L9" s="8" t="s">
        <v>5</v>
      </c>
      <c r="M9" s="8" t="s">
        <v>5</v>
      </c>
      <c r="N9" s="94">
        <v>19864590</v>
      </c>
    </row>
    <row r="10" spans="1:14" x14ac:dyDescent="0.35">
      <c r="B10" s="282" t="s">
        <v>345</v>
      </c>
      <c r="C10" s="8" t="s">
        <v>5</v>
      </c>
      <c r="D10" s="8" t="s">
        <v>5</v>
      </c>
      <c r="E10" s="8" t="s">
        <v>5</v>
      </c>
      <c r="F10" s="8" t="s">
        <v>5</v>
      </c>
      <c r="G10" s="8" t="s">
        <v>5</v>
      </c>
      <c r="H10" s="8" t="s">
        <v>5</v>
      </c>
      <c r="I10" s="8">
        <v>3062760</v>
      </c>
      <c r="J10" s="8">
        <v>1629990</v>
      </c>
      <c r="K10" s="8" t="s">
        <v>5</v>
      </c>
      <c r="L10" s="8" t="s">
        <v>5</v>
      </c>
      <c r="M10" s="8" t="s">
        <v>5</v>
      </c>
      <c r="N10" s="94">
        <v>4692750</v>
      </c>
    </row>
    <row r="11" spans="1:14" x14ac:dyDescent="0.35">
      <c r="B11" s="282" t="s">
        <v>428</v>
      </c>
      <c r="C11" s="8" t="s">
        <v>5</v>
      </c>
      <c r="D11" s="8" t="s">
        <v>5</v>
      </c>
      <c r="E11" s="8" t="s">
        <v>5</v>
      </c>
      <c r="F11" s="8">
        <v>1613640</v>
      </c>
      <c r="G11" s="8">
        <v>3052080</v>
      </c>
      <c r="H11" s="8" t="s">
        <v>5</v>
      </c>
      <c r="I11" s="8">
        <v>6506940</v>
      </c>
      <c r="J11" s="8">
        <v>1346880</v>
      </c>
      <c r="K11" s="8" t="s">
        <v>5</v>
      </c>
      <c r="L11" s="8" t="s">
        <v>5</v>
      </c>
      <c r="M11" s="8" t="s">
        <v>5</v>
      </c>
      <c r="N11" s="94">
        <v>12519540</v>
      </c>
    </row>
    <row r="12" spans="1:14" x14ac:dyDescent="0.35">
      <c r="B12" s="282" t="s">
        <v>544</v>
      </c>
      <c r="C12" s="8" t="s">
        <v>5</v>
      </c>
      <c r="D12" s="8" t="s">
        <v>5</v>
      </c>
      <c r="E12" s="8">
        <v>7828920</v>
      </c>
      <c r="F12" s="8">
        <v>3003870</v>
      </c>
      <c r="G12" s="8">
        <v>13734360</v>
      </c>
      <c r="H12" s="8">
        <v>11611200</v>
      </c>
      <c r="I12" s="8">
        <v>6947400</v>
      </c>
      <c r="J12" s="8">
        <v>8364390</v>
      </c>
      <c r="K12" s="8">
        <v>2704800</v>
      </c>
      <c r="L12" s="8" t="s">
        <v>5</v>
      </c>
      <c r="M12" s="8" t="s">
        <v>5</v>
      </c>
      <c r="N12" s="94">
        <v>54194940</v>
      </c>
    </row>
    <row r="13" spans="1:14" x14ac:dyDescent="0.35">
      <c r="B13" s="282" t="s">
        <v>545</v>
      </c>
      <c r="C13" s="8" t="s">
        <v>5</v>
      </c>
      <c r="D13" s="8">
        <v>8421240</v>
      </c>
      <c r="E13" s="8">
        <v>1663440</v>
      </c>
      <c r="F13" s="8">
        <v>17258750</v>
      </c>
      <c r="G13" s="8">
        <v>33151740</v>
      </c>
      <c r="H13" s="8">
        <v>15965400</v>
      </c>
      <c r="I13" s="8">
        <v>13674570</v>
      </c>
      <c r="J13" s="8">
        <v>6788010</v>
      </c>
      <c r="K13" s="8">
        <v>9416290</v>
      </c>
      <c r="L13" s="8">
        <v>2789940</v>
      </c>
      <c r="M13" s="8" t="s">
        <v>5</v>
      </c>
      <c r="N13" s="94">
        <v>109129380</v>
      </c>
    </row>
    <row r="14" spans="1:14" x14ac:dyDescent="0.35">
      <c r="B14" s="282" t="s">
        <v>10</v>
      </c>
      <c r="C14" s="8">
        <v>1069539390</v>
      </c>
      <c r="D14" s="8">
        <v>138898680</v>
      </c>
      <c r="E14" s="8">
        <v>200048320</v>
      </c>
      <c r="F14" s="8">
        <v>205039930</v>
      </c>
      <c r="G14" s="8">
        <v>643911690</v>
      </c>
      <c r="H14" s="8">
        <v>506855900</v>
      </c>
      <c r="I14" s="8">
        <v>262327920</v>
      </c>
      <c r="J14" s="8">
        <v>157687160</v>
      </c>
      <c r="K14" s="8">
        <v>49196530</v>
      </c>
      <c r="L14" s="8">
        <v>33123820</v>
      </c>
      <c r="M14" s="8">
        <v>6746400</v>
      </c>
      <c r="N14" s="94">
        <v>3273375740</v>
      </c>
    </row>
    <row r="15" spans="1:14" x14ac:dyDescent="0.35">
      <c r="B15" s="282" t="s">
        <v>349</v>
      </c>
      <c r="C15" s="8" t="s">
        <v>5</v>
      </c>
      <c r="D15" s="8">
        <v>1735200</v>
      </c>
      <c r="E15" s="8">
        <v>13063380</v>
      </c>
      <c r="F15" s="8">
        <v>22322020</v>
      </c>
      <c r="G15" s="8">
        <v>65663490</v>
      </c>
      <c r="H15" s="8">
        <v>47676510</v>
      </c>
      <c r="I15" s="8">
        <v>33127290</v>
      </c>
      <c r="J15" s="8">
        <v>27440170</v>
      </c>
      <c r="K15" s="8">
        <v>10572360</v>
      </c>
      <c r="L15" s="8">
        <v>9770620</v>
      </c>
      <c r="M15" s="8">
        <v>4497600</v>
      </c>
      <c r="N15" s="94">
        <v>235868640</v>
      </c>
    </row>
    <row r="16" spans="1:14" x14ac:dyDescent="0.35">
      <c r="B16" s="282" t="s">
        <v>350</v>
      </c>
      <c r="C16" s="8" t="s">
        <v>5</v>
      </c>
      <c r="D16" s="8" t="s">
        <v>5</v>
      </c>
      <c r="E16" s="8" t="s">
        <v>5</v>
      </c>
      <c r="F16" s="8" t="s">
        <v>5</v>
      </c>
      <c r="G16" s="8">
        <v>9156240</v>
      </c>
      <c r="H16" s="8">
        <v>11270560</v>
      </c>
      <c r="I16" s="8">
        <v>18063240</v>
      </c>
      <c r="J16" s="8">
        <v>18856320</v>
      </c>
      <c r="K16" s="8">
        <v>6515160</v>
      </c>
      <c r="L16" s="8">
        <v>0</v>
      </c>
      <c r="M16" s="8">
        <v>0</v>
      </c>
      <c r="N16" s="94">
        <v>63861520</v>
      </c>
    </row>
    <row r="17" spans="2:14" x14ac:dyDescent="0.35">
      <c r="B17" s="282" t="s">
        <v>351</v>
      </c>
      <c r="C17" s="8">
        <v>9891960</v>
      </c>
      <c r="D17" s="8" t="s">
        <v>5</v>
      </c>
      <c r="E17" s="8">
        <v>3082740</v>
      </c>
      <c r="F17" s="8">
        <v>3003870</v>
      </c>
      <c r="G17" s="8">
        <v>11997750</v>
      </c>
      <c r="H17" s="8">
        <v>36576270</v>
      </c>
      <c r="I17" s="8">
        <v>15284280</v>
      </c>
      <c r="J17" s="8">
        <v>17563050</v>
      </c>
      <c r="K17" s="8">
        <v>6762000</v>
      </c>
      <c r="L17" s="8">
        <v>4811520</v>
      </c>
      <c r="M17" s="8">
        <v>1967700</v>
      </c>
      <c r="N17" s="94">
        <v>110941140</v>
      </c>
    </row>
    <row r="18" spans="2:14" x14ac:dyDescent="0.35">
      <c r="B18" s="282" t="s">
        <v>352</v>
      </c>
      <c r="C18" s="8" t="s">
        <v>5</v>
      </c>
      <c r="D18" s="8" t="s">
        <v>5</v>
      </c>
      <c r="E18" s="8" t="s">
        <v>5</v>
      </c>
      <c r="F18" s="8">
        <v>4840920</v>
      </c>
      <c r="G18" s="8">
        <v>6352920</v>
      </c>
      <c r="H18" s="8">
        <v>4354200</v>
      </c>
      <c r="I18" s="8">
        <v>5557920</v>
      </c>
      <c r="J18" s="8">
        <v>4040640</v>
      </c>
      <c r="K18" s="8">
        <v>1352400</v>
      </c>
      <c r="L18" s="8" t="s">
        <v>5</v>
      </c>
      <c r="M18" s="8">
        <v>1124400</v>
      </c>
      <c r="N18" s="94">
        <v>27623400</v>
      </c>
    </row>
    <row r="19" spans="2:14" x14ac:dyDescent="0.35">
      <c r="B19" s="282" t="s">
        <v>353</v>
      </c>
      <c r="C19" s="8" t="s">
        <v>5</v>
      </c>
      <c r="D19" s="8" t="s">
        <v>5</v>
      </c>
      <c r="E19" s="8" t="s">
        <v>5</v>
      </c>
      <c r="F19" s="8" t="s">
        <v>5</v>
      </c>
      <c r="G19" s="8">
        <v>12293790</v>
      </c>
      <c r="H19" s="8">
        <v>1451400</v>
      </c>
      <c r="I19" s="8">
        <v>2778960</v>
      </c>
      <c r="J19" s="8">
        <v>2693760</v>
      </c>
      <c r="K19" s="8" t="s">
        <v>5</v>
      </c>
      <c r="L19" s="8" t="s">
        <v>5</v>
      </c>
      <c r="M19" s="8" t="s">
        <v>5</v>
      </c>
      <c r="N19" s="94">
        <v>19217910</v>
      </c>
    </row>
    <row r="20" spans="2:14" x14ac:dyDescent="0.35">
      <c r="B20" s="282" t="s">
        <v>546</v>
      </c>
      <c r="C20" s="8" t="s">
        <v>5</v>
      </c>
      <c r="D20" s="8" t="s">
        <v>5</v>
      </c>
      <c r="E20" s="8" t="s">
        <v>5</v>
      </c>
      <c r="F20" s="8">
        <v>1613640</v>
      </c>
      <c r="G20" s="8">
        <v>1526040</v>
      </c>
      <c r="H20" s="8">
        <v>11611200</v>
      </c>
      <c r="I20" s="8">
        <v>9726360</v>
      </c>
      <c r="J20" s="8">
        <v>4040640</v>
      </c>
      <c r="K20" s="8" t="s">
        <v>5</v>
      </c>
      <c r="L20" s="8" t="s">
        <v>5</v>
      </c>
      <c r="M20" s="8" t="s">
        <v>5</v>
      </c>
      <c r="N20" s="94">
        <v>28517880</v>
      </c>
    </row>
    <row r="21" spans="2:14" x14ac:dyDescent="0.35">
      <c r="B21" s="282" t="s">
        <v>11</v>
      </c>
      <c r="C21" s="8" t="s">
        <v>5</v>
      </c>
      <c r="D21" s="8" t="s">
        <v>5</v>
      </c>
      <c r="E21" s="8" t="s">
        <v>5</v>
      </c>
      <c r="F21" s="8" t="s">
        <v>5</v>
      </c>
      <c r="G21" s="8" t="s">
        <v>5</v>
      </c>
      <c r="H21" s="8">
        <v>7257000</v>
      </c>
      <c r="I21" s="8" t="s">
        <v>5</v>
      </c>
      <c r="J21" s="8">
        <v>1346880</v>
      </c>
      <c r="K21" s="8" t="s">
        <v>5</v>
      </c>
      <c r="L21" s="8" t="s">
        <v>5</v>
      </c>
      <c r="M21" s="8" t="s">
        <v>5</v>
      </c>
      <c r="N21" s="94">
        <v>8603880</v>
      </c>
    </row>
    <row r="22" spans="2:14" x14ac:dyDescent="0.35">
      <c r="B22" s="282" t="s">
        <v>355</v>
      </c>
      <c r="C22" s="8" t="s">
        <v>5</v>
      </c>
      <c r="D22" s="8" t="s">
        <v>5</v>
      </c>
      <c r="E22" s="8">
        <v>1663440</v>
      </c>
      <c r="F22" s="8" t="s">
        <v>5</v>
      </c>
      <c r="G22" s="8">
        <v>6104160</v>
      </c>
      <c r="H22" s="8">
        <v>1451400</v>
      </c>
      <c r="I22" s="8">
        <v>6727170</v>
      </c>
      <c r="J22" s="8">
        <v>1346880</v>
      </c>
      <c r="K22" s="8" t="s">
        <v>5</v>
      </c>
      <c r="L22" s="8" t="s">
        <v>5</v>
      </c>
      <c r="M22" s="8" t="s">
        <v>5</v>
      </c>
      <c r="N22" s="94">
        <v>17293050</v>
      </c>
    </row>
    <row r="23" spans="2:14" x14ac:dyDescent="0.35">
      <c r="B23" s="282" t="s">
        <v>12</v>
      </c>
      <c r="C23" s="8">
        <v>20464520</v>
      </c>
      <c r="D23" s="8">
        <v>4771800</v>
      </c>
      <c r="E23" s="8">
        <v>9043400</v>
      </c>
      <c r="F23" s="8">
        <v>5916680</v>
      </c>
      <c r="G23" s="8">
        <v>22735120</v>
      </c>
      <c r="H23" s="8">
        <v>22738600</v>
      </c>
      <c r="I23" s="8">
        <v>28203210</v>
      </c>
      <c r="J23" s="8">
        <v>37375920</v>
      </c>
      <c r="K23" s="8">
        <v>16146460</v>
      </c>
      <c r="L23" s="8">
        <v>7718480</v>
      </c>
      <c r="M23" s="8">
        <v>4778700</v>
      </c>
      <c r="N23" s="94">
        <v>179892890</v>
      </c>
    </row>
    <row r="24" spans="2:14" x14ac:dyDescent="0.35">
      <c r="B24" s="282" t="s">
        <v>430</v>
      </c>
      <c r="C24" s="8">
        <v>1648660</v>
      </c>
      <c r="D24" s="8">
        <v>433800</v>
      </c>
      <c r="E24" s="8">
        <v>693100</v>
      </c>
      <c r="F24" s="8">
        <v>537880</v>
      </c>
      <c r="G24" s="8">
        <v>1780380</v>
      </c>
      <c r="H24" s="8">
        <v>3386600</v>
      </c>
      <c r="I24" s="8">
        <v>4868170</v>
      </c>
      <c r="J24" s="8">
        <v>4601840</v>
      </c>
      <c r="K24" s="8">
        <v>1467860</v>
      </c>
      <c r="L24" s="8">
        <v>701680</v>
      </c>
      <c r="M24" s="8">
        <v>281100</v>
      </c>
      <c r="N24" s="94">
        <v>20401070</v>
      </c>
    </row>
    <row r="25" spans="2:14" x14ac:dyDescent="0.35">
      <c r="B25" s="282" t="s">
        <v>358</v>
      </c>
      <c r="C25" s="8" t="s">
        <v>5</v>
      </c>
      <c r="D25" s="8">
        <v>3215640</v>
      </c>
      <c r="E25" s="8">
        <v>3082740</v>
      </c>
      <c r="F25" s="8">
        <v>7621380</v>
      </c>
      <c r="G25" s="8">
        <v>16575870</v>
      </c>
      <c r="H25" s="8">
        <v>5805600</v>
      </c>
      <c r="I25" s="8">
        <v>2778960</v>
      </c>
      <c r="J25" s="8">
        <v>1346880</v>
      </c>
      <c r="K25" s="8" t="s">
        <v>5</v>
      </c>
      <c r="L25" s="8">
        <v>1202880</v>
      </c>
      <c r="M25" s="8">
        <v>1124400</v>
      </c>
      <c r="N25" s="94">
        <v>42754350</v>
      </c>
    </row>
    <row r="26" spans="2:14" x14ac:dyDescent="0.35">
      <c r="B26" s="282" t="s">
        <v>13</v>
      </c>
      <c r="C26" s="8" t="s">
        <v>5</v>
      </c>
      <c r="D26" s="8">
        <v>5639400</v>
      </c>
      <c r="E26" s="8">
        <v>4746180</v>
      </c>
      <c r="F26" s="8">
        <v>2823870</v>
      </c>
      <c r="G26" s="8">
        <v>17549460</v>
      </c>
      <c r="H26" s="8">
        <v>20973720</v>
      </c>
      <c r="I26" s="8">
        <v>15631650</v>
      </c>
      <c r="J26" s="8">
        <v>17509440</v>
      </c>
      <c r="K26" s="8">
        <v>6085800</v>
      </c>
      <c r="L26" s="8">
        <v>2105040</v>
      </c>
      <c r="M26" s="8" t="s">
        <v>5</v>
      </c>
      <c r="N26" s="94">
        <v>93064560</v>
      </c>
    </row>
    <row r="27" spans="2:14" x14ac:dyDescent="0.35">
      <c r="B27" s="282" t="s">
        <v>431</v>
      </c>
      <c r="C27" s="8" t="s">
        <v>5</v>
      </c>
      <c r="D27" s="8">
        <v>3036600</v>
      </c>
      <c r="E27" s="8">
        <v>1663440</v>
      </c>
      <c r="F27" s="8">
        <v>2017050</v>
      </c>
      <c r="G27" s="8">
        <v>6867180</v>
      </c>
      <c r="H27" s="8">
        <v>9796950</v>
      </c>
      <c r="I27" s="8">
        <v>7989510</v>
      </c>
      <c r="J27" s="8">
        <v>6734400</v>
      </c>
      <c r="K27" s="8">
        <v>2028600</v>
      </c>
      <c r="L27" s="8">
        <v>1503600</v>
      </c>
      <c r="M27" s="8" t="s">
        <v>5</v>
      </c>
      <c r="N27" s="94">
        <v>41637330</v>
      </c>
    </row>
    <row r="28" spans="2:14" x14ac:dyDescent="0.35">
      <c r="B28" s="282" t="s">
        <v>361</v>
      </c>
      <c r="C28" s="8" t="s">
        <v>5</v>
      </c>
      <c r="D28" s="8" t="s">
        <v>5</v>
      </c>
      <c r="E28" s="8" t="s">
        <v>5</v>
      </c>
      <c r="F28" s="8">
        <v>3003870</v>
      </c>
      <c r="G28" s="8">
        <v>3052080</v>
      </c>
      <c r="H28" s="8">
        <v>2902800</v>
      </c>
      <c r="I28" s="8" t="s">
        <v>5</v>
      </c>
      <c r="J28" s="8">
        <v>1346880</v>
      </c>
      <c r="K28" s="8" t="s">
        <v>5</v>
      </c>
      <c r="L28" s="8" t="s">
        <v>5</v>
      </c>
      <c r="M28" s="8" t="s">
        <v>5</v>
      </c>
      <c r="N28" s="94">
        <v>10305630</v>
      </c>
    </row>
    <row r="29" spans="2:14" x14ac:dyDescent="0.35">
      <c r="B29" s="282" t="s">
        <v>362</v>
      </c>
      <c r="C29" s="8" t="s">
        <v>5</v>
      </c>
      <c r="D29" s="8" t="s">
        <v>5</v>
      </c>
      <c r="E29" s="8">
        <v>1663440</v>
      </c>
      <c r="F29" s="8">
        <v>1613640</v>
      </c>
      <c r="G29" s="8">
        <v>13734360</v>
      </c>
      <c r="H29" s="8">
        <v>10159800</v>
      </c>
      <c r="I29" s="8">
        <v>16673760</v>
      </c>
      <c r="J29" s="8">
        <v>5387520</v>
      </c>
      <c r="K29" s="8">
        <v>2704800</v>
      </c>
      <c r="L29" s="8" t="s">
        <v>5</v>
      </c>
      <c r="M29" s="8" t="s">
        <v>5</v>
      </c>
      <c r="N29" s="94">
        <v>51937320</v>
      </c>
    </row>
    <row r="30" spans="2:14" x14ac:dyDescent="0.35">
      <c r="B30" s="289" t="s">
        <v>363</v>
      </c>
      <c r="C30" s="167" t="s">
        <v>5</v>
      </c>
      <c r="D30" s="167" t="s">
        <v>5</v>
      </c>
      <c r="E30" s="167">
        <v>1993440</v>
      </c>
      <c r="F30" s="167">
        <v>4840920</v>
      </c>
      <c r="G30" s="167">
        <v>6104160</v>
      </c>
      <c r="H30" s="167">
        <v>4354200</v>
      </c>
      <c r="I30" s="167">
        <v>3357910</v>
      </c>
      <c r="J30" s="167">
        <v>6724360</v>
      </c>
      <c r="K30" s="167" t="s">
        <v>5</v>
      </c>
      <c r="L30" s="167" t="s">
        <v>5</v>
      </c>
      <c r="M30" s="167" t="s">
        <v>5</v>
      </c>
      <c r="N30" s="94">
        <v>27374990</v>
      </c>
    </row>
    <row r="31" spans="2:14" x14ac:dyDescent="0.35">
      <c r="B31" s="323" t="s">
        <v>14</v>
      </c>
      <c r="C31" s="233">
        <v>1101544530</v>
      </c>
      <c r="D31" s="233">
        <v>212514190</v>
      </c>
      <c r="E31" s="233">
        <v>331374220</v>
      </c>
      <c r="F31" s="233">
        <v>394406870</v>
      </c>
      <c r="G31" s="233">
        <v>1001617360</v>
      </c>
      <c r="H31" s="233">
        <v>811232730</v>
      </c>
      <c r="I31" s="233">
        <v>523984640</v>
      </c>
      <c r="J31" s="233">
        <v>373480260</v>
      </c>
      <c r="K31" s="233">
        <v>125838500</v>
      </c>
      <c r="L31" s="233">
        <v>67072580</v>
      </c>
      <c r="M31" s="233">
        <v>20520300</v>
      </c>
      <c r="N31" s="233">
        <v>4963586180</v>
      </c>
    </row>
  </sheetData>
  <hyperlinks>
    <hyperlink ref="N1" location="'Pensions retr par prov&amp;sexe bas'!A1" display="Variable suivante" xr:uid="{FD8846CE-F279-45D9-B6EF-9ADE5DAC1DA0}"/>
    <hyperlink ref="N2" location="'Pension retr par Age&amp;sexe basc'!A1" display="Variable précédente" xr:uid="{322C777E-2E0B-4634-A719-0B3047E3CFA8}"/>
  </hyperlinks>
  <pageMargins left="0.7" right="0.7" top="0.75" bottom="0.75" header="0.3" footer="0.3"/>
  <drawing r:id="rId1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3582F2-8FBC-4D37-91E4-4946FDFA5A86}">
  <dimension ref="A1:G31"/>
  <sheetViews>
    <sheetView workbookViewId="0">
      <selection activeCell="G1" sqref="G1"/>
    </sheetView>
  </sheetViews>
  <sheetFormatPr baseColWidth="10" defaultColWidth="10.6640625" defaultRowHeight="15.5" x14ac:dyDescent="0.35"/>
  <cols>
    <col min="1" max="1" width="10.6640625" style="201"/>
    <col min="2" max="2" width="15.08203125" style="201" customWidth="1"/>
    <col min="3" max="3" width="15" style="201" customWidth="1"/>
    <col min="4" max="4" width="14.75" style="201" customWidth="1"/>
    <col min="5" max="5" width="15.75" style="201" customWidth="1"/>
    <col min="6" max="6" width="13.6640625" style="201" customWidth="1"/>
    <col min="7" max="16384" width="10.6640625" style="201"/>
  </cols>
  <sheetData>
    <row r="1" spans="1:7" x14ac:dyDescent="0.35">
      <c r="A1" s="202"/>
      <c r="B1" s="202"/>
      <c r="C1" s="202"/>
      <c r="G1" s="203" t="s">
        <v>253</v>
      </c>
    </row>
    <row r="2" spans="1:7" ht="18" x14ac:dyDescent="0.4">
      <c r="A2" s="202"/>
      <c r="B2" s="204" t="s">
        <v>1168</v>
      </c>
      <c r="C2" s="202"/>
      <c r="G2" s="205" t="s">
        <v>254</v>
      </c>
    </row>
    <row r="3" spans="1:7" ht="18" x14ac:dyDescent="0.4">
      <c r="A3" s="202"/>
      <c r="B3" s="204"/>
      <c r="C3" s="202"/>
    </row>
    <row r="4" spans="1:7" x14ac:dyDescent="0.35">
      <c r="B4" s="47" t="s">
        <v>16</v>
      </c>
      <c r="C4" s="52" t="s">
        <v>82</v>
      </c>
      <c r="D4" s="52" t="s">
        <v>83</v>
      </c>
      <c r="E4" s="52" t="s">
        <v>14</v>
      </c>
      <c r="F4" s="52" t="s">
        <v>7</v>
      </c>
    </row>
    <row r="5" spans="1:7" x14ac:dyDescent="0.35">
      <c r="B5" s="193" t="s">
        <v>424</v>
      </c>
      <c r="C5" s="8">
        <v>4418310</v>
      </c>
      <c r="D5" s="8">
        <v>0</v>
      </c>
      <c r="E5" s="94">
        <v>4418310</v>
      </c>
      <c r="F5" s="287">
        <f>+E5/$E$31</f>
        <v>8.9014471387701387E-4</v>
      </c>
    </row>
    <row r="6" spans="1:7" x14ac:dyDescent="0.35">
      <c r="B6" s="282" t="s">
        <v>8</v>
      </c>
      <c r="C6" s="8">
        <v>306045570</v>
      </c>
      <c r="D6" s="8">
        <v>44093070</v>
      </c>
      <c r="E6" s="94">
        <v>350138640</v>
      </c>
      <c r="F6" s="287">
        <f t="shared" ref="F6:F31" si="0">+E6/$E$31</f>
        <v>7.0541464840648743E-2</v>
      </c>
    </row>
    <row r="7" spans="1:7" x14ac:dyDescent="0.35">
      <c r="B7" s="282" t="s">
        <v>425</v>
      </c>
      <c r="C7" s="8">
        <v>109992080</v>
      </c>
      <c r="D7" s="8">
        <v>18798960</v>
      </c>
      <c r="E7" s="94">
        <v>128791040</v>
      </c>
      <c r="F7" s="287">
        <f t="shared" si="0"/>
        <v>2.5947175153106742E-2</v>
      </c>
    </row>
    <row r="8" spans="1:7" x14ac:dyDescent="0.35">
      <c r="B8" s="282" t="s">
        <v>426</v>
      </c>
      <c r="C8" s="8">
        <v>25776210</v>
      </c>
      <c r="D8" s="8">
        <v>1389480</v>
      </c>
      <c r="E8" s="94">
        <v>27165690</v>
      </c>
      <c r="F8" s="287">
        <f t="shared" si="0"/>
        <v>5.4729965421895831E-3</v>
      </c>
    </row>
    <row r="9" spans="1:7" x14ac:dyDescent="0.35">
      <c r="B9" s="282" t="s">
        <v>427</v>
      </c>
      <c r="C9" s="8">
        <v>17128230</v>
      </c>
      <c r="D9" s="8">
        <v>2736360</v>
      </c>
      <c r="E9" s="94">
        <v>19864590</v>
      </c>
      <c r="F9" s="287">
        <f t="shared" si="0"/>
        <v>4.0020640882677287E-3</v>
      </c>
    </row>
    <row r="10" spans="1:7" x14ac:dyDescent="0.35">
      <c r="B10" s="282" t="s">
        <v>345</v>
      </c>
      <c r="C10" s="8">
        <v>4692750</v>
      </c>
      <c r="D10" s="8" t="s">
        <v>5</v>
      </c>
      <c r="E10" s="94">
        <v>4692750</v>
      </c>
      <c r="F10" s="287">
        <f t="shared" si="0"/>
        <v>9.454353827699633E-4</v>
      </c>
    </row>
    <row r="11" spans="1:7" x14ac:dyDescent="0.35">
      <c r="B11" s="282" t="s">
        <v>428</v>
      </c>
      <c r="C11" s="8">
        <v>10993500</v>
      </c>
      <c r="D11" s="8">
        <v>1526040</v>
      </c>
      <c r="E11" s="94">
        <v>12519540</v>
      </c>
      <c r="F11" s="287">
        <f t="shared" si="0"/>
        <v>2.5222771492203646E-3</v>
      </c>
    </row>
    <row r="12" spans="1:7" x14ac:dyDescent="0.35">
      <c r="B12" s="282" t="s">
        <v>429</v>
      </c>
      <c r="C12" s="8">
        <v>49628700</v>
      </c>
      <c r="D12" s="8">
        <v>4566240</v>
      </c>
      <c r="E12" s="94">
        <v>54194940</v>
      </c>
      <c r="F12" s="287">
        <f t="shared" si="0"/>
        <v>1.0918504894378605E-2</v>
      </c>
    </row>
    <row r="13" spans="1:7" x14ac:dyDescent="0.35">
      <c r="B13" s="282" t="s">
        <v>9</v>
      </c>
      <c r="C13" s="8">
        <v>96644940</v>
      </c>
      <c r="D13" s="8">
        <v>12484440</v>
      </c>
      <c r="E13" s="94">
        <v>109129380</v>
      </c>
      <c r="F13" s="287">
        <f t="shared" si="0"/>
        <v>2.1985994811517508E-2</v>
      </c>
    </row>
    <row r="14" spans="1:7" x14ac:dyDescent="0.35">
      <c r="B14" s="282" t="s">
        <v>10</v>
      </c>
      <c r="C14" s="8">
        <v>2797284090</v>
      </c>
      <c r="D14" s="8">
        <v>476091650</v>
      </c>
      <c r="E14" s="94">
        <v>3273375740</v>
      </c>
      <c r="F14" s="287">
        <f t="shared" si="0"/>
        <v>0.6594779704217808</v>
      </c>
    </row>
    <row r="15" spans="1:7" x14ac:dyDescent="0.35">
      <c r="B15" s="282" t="s">
        <v>349</v>
      </c>
      <c r="C15" s="8">
        <v>226820000</v>
      </c>
      <c r="D15" s="8">
        <v>9048640</v>
      </c>
      <c r="E15" s="94">
        <v>235868640</v>
      </c>
      <c r="F15" s="287">
        <f t="shared" si="0"/>
        <v>4.7519803514321168E-2</v>
      </c>
    </row>
    <row r="16" spans="1:7" x14ac:dyDescent="0.35">
      <c r="B16" s="282" t="s">
        <v>350</v>
      </c>
      <c r="C16" s="8">
        <v>56999320</v>
      </c>
      <c r="D16" s="8">
        <v>6862200</v>
      </c>
      <c r="E16" s="94">
        <v>63861520</v>
      </c>
      <c r="F16" s="287">
        <f t="shared" si="0"/>
        <v>1.2866004071274129E-2</v>
      </c>
    </row>
    <row r="17" spans="2:7" x14ac:dyDescent="0.35">
      <c r="B17" s="282" t="s">
        <v>351</v>
      </c>
      <c r="C17" s="8">
        <v>95301510</v>
      </c>
      <c r="D17" s="8">
        <v>15639630</v>
      </c>
      <c r="E17" s="94">
        <v>110941140</v>
      </c>
      <c r="F17" s="287">
        <f t="shared" si="0"/>
        <v>2.2351005095271662E-2</v>
      </c>
    </row>
    <row r="18" spans="2:7" x14ac:dyDescent="0.35">
      <c r="B18" s="282" t="s">
        <v>352</v>
      </c>
      <c r="C18" s="8">
        <v>23762640</v>
      </c>
      <c r="D18" s="8">
        <v>3860760</v>
      </c>
      <c r="E18" s="94">
        <v>27623400</v>
      </c>
      <c r="F18" s="287">
        <f t="shared" si="0"/>
        <v>5.565210111855054E-3</v>
      </c>
    </row>
    <row r="19" spans="2:7" x14ac:dyDescent="0.35">
      <c r="B19" s="282" t="s">
        <v>353</v>
      </c>
      <c r="C19" s="8">
        <v>19217910</v>
      </c>
      <c r="D19" s="8" t="s">
        <v>5</v>
      </c>
      <c r="E19" s="94">
        <v>19217910</v>
      </c>
      <c r="F19" s="287">
        <f t="shared" si="0"/>
        <v>3.8717792545711377E-3</v>
      </c>
    </row>
    <row r="20" spans="2:7" x14ac:dyDescent="0.35">
      <c r="B20" s="282" t="s">
        <v>546</v>
      </c>
      <c r="C20" s="8">
        <v>28517880</v>
      </c>
      <c r="D20" s="8" t="s">
        <v>5</v>
      </c>
      <c r="E20" s="94">
        <v>28517880</v>
      </c>
      <c r="F20" s="287">
        <f t="shared" si="0"/>
        <v>5.7454185272149336E-3</v>
      </c>
    </row>
    <row r="21" spans="2:7" x14ac:dyDescent="0.35">
      <c r="B21" s="282" t="s">
        <v>11</v>
      </c>
      <c r="C21" s="8">
        <v>8603880</v>
      </c>
      <c r="D21" s="8" t="s">
        <v>5</v>
      </c>
      <c r="E21" s="94">
        <v>8603880</v>
      </c>
      <c r="F21" s="287">
        <f t="shared" si="0"/>
        <v>1.7333999427002998E-3</v>
      </c>
    </row>
    <row r="22" spans="2:7" x14ac:dyDescent="0.35">
      <c r="B22" s="282" t="s">
        <v>355</v>
      </c>
      <c r="C22" s="8">
        <v>17293050</v>
      </c>
      <c r="D22" s="8" t="s">
        <v>5</v>
      </c>
      <c r="E22" s="94">
        <v>17293050</v>
      </c>
      <c r="F22" s="287">
        <f t="shared" si="0"/>
        <v>3.4839830261595255E-3</v>
      </c>
    </row>
    <row r="23" spans="2:7" x14ac:dyDescent="0.35">
      <c r="B23" s="282" t="s">
        <v>12</v>
      </c>
      <c r="C23" s="8">
        <v>154987360</v>
      </c>
      <c r="D23" s="8">
        <v>10081700</v>
      </c>
      <c r="E23" s="94">
        <v>165069060</v>
      </c>
      <c r="F23" s="287">
        <f t="shared" si="0"/>
        <v>3.3256007655336005E-2</v>
      </c>
    </row>
    <row r="24" spans="2:7" x14ac:dyDescent="0.35">
      <c r="B24" s="282" t="s">
        <v>430</v>
      </c>
      <c r="C24" s="8">
        <v>33377220</v>
      </c>
      <c r="D24" s="8">
        <v>1847680</v>
      </c>
      <c r="E24" s="94">
        <v>35224900</v>
      </c>
      <c r="F24" s="287">
        <f t="shared" si="0"/>
        <v>7.0966633241774397E-3</v>
      </c>
    </row>
    <row r="25" spans="2:7" x14ac:dyDescent="0.35">
      <c r="B25" s="282" t="s">
        <v>358</v>
      </c>
      <c r="C25" s="8">
        <v>34397550</v>
      </c>
      <c r="D25" s="8">
        <v>8356800</v>
      </c>
      <c r="E25" s="94">
        <v>42754350</v>
      </c>
      <c r="F25" s="287">
        <f t="shared" si="0"/>
        <v>8.6136008219766629E-3</v>
      </c>
    </row>
    <row r="26" spans="2:7" x14ac:dyDescent="0.35">
      <c r="B26" s="282" t="s">
        <v>13</v>
      </c>
      <c r="C26" s="8">
        <v>117091170</v>
      </c>
      <c r="D26" s="8" t="s">
        <v>5</v>
      </c>
      <c r="E26" s="94">
        <v>117091170</v>
      </c>
      <c r="F26" s="287">
        <f t="shared" si="0"/>
        <v>2.3590034655145243E-2</v>
      </c>
    </row>
    <row r="27" spans="2:7" x14ac:dyDescent="0.35">
      <c r="B27" s="282" t="s">
        <v>431</v>
      </c>
      <c r="C27" s="8">
        <v>13422960</v>
      </c>
      <c r="D27" s="8">
        <v>4187760</v>
      </c>
      <c r="E27" s="94">
        <v>17610720</v>
      </c>
      <c r="F27" s="287">
        <f t="shared" si="0"/>
        <v>3.5479831237663732E-3</v>
      </c>
    </row>
    <row r="28" spans="2:7" x14ac:dyDescent="0.35">
      <c r="B28" s="282" t="s">
        <v>361</v>
      </c>
      <c r="C28" s="8">
        <v>8779590</v>
      </c>
      <c r="D28" s="8">
        <v>1526040</v>
      </c>
      <c r="E28" s="94">
        <v>10305630</v>
      </c>
      <c r="F28" s="287">
        <f t="shared" si="0"/>
        <v>2.0762468155635003E-3</v>
      </c>
    </row>
    <row r="29" spans="2:7" x14ac:dyDescent="0.35">
      <c r="B29" s="282" t="s">
        <v>362</v>
      </c>
      <c r="C29" s="8">
        <v>44654880</v>
      </c>
      <c r="D29" s="8">
        <v>7282440</v>
      </c>
      <c r="E29" s="94">
        <v>51937320</v>
      </c>
      <c r="F29" s="287">
        <f t="shared" si="0"/>
        <v>1.0463668427733434E-2</v>
      </c>
    </row>
    <row r="30" spans="2:7" x14ac:dyDescent="0.35">
      <c r="B30" s="289" t="s">
        <v>363</v>
      </c>
      <c r="C30" s="167">
        <v>21524630</v>
      </c>
      <c r="D30" s="167">
        <v>5850360</v>
      </c>
      <c r="E30" s="94">
        <v>27374990</v>
      </c>
      <c r="F30" s="287">
        <f t="shared" si="0"/>
        <v>5.5151636351763716E-3</v>
      </c>
    </row>
    <row r="31" spans="2:7" x14ac:dyDescent="0.35">
      <c r="B31" s="77" t="s">
        <v>14</v>
      </c>
      <c r="C31" s="352">
        <v>4327355930</v>
      </c>
      <c r="D31" s="352">
        <v>636230250</v>
      </c>
      <c r="E31" s="233">
        <v>4963586180</v>
      </c>
      <c r="F31" s="296">
        <f t="shared" si="0"/>
        <v>1</v>
      </c>
      <c r="G31" s="274"/>
    </row>
  </sheetData>
  <hyperlinks>
    <hyperlink ref="G1" location="'Rente mensuel Ayant droit basc'!A1" display="Variable suivante" xr:uid="{5F6B6E8C-DBE9-4AEF-BBB4-36E947D09800}"/>
    <hyperlink ref="G2" location="'Pension retr par prov&amp;grade bas'!A1" display="Variable précédente" xr:uid="{7A5CC907-D5EA-43ED-8434-D2562B46740B}"/>
  </hyperlinks>
  <pageMargins left="0.7" right="0.7" top="0.75" bottom="0.75" header="0.3" footer="0.3"/>
  <drawing r:id="rId1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97BF43-7940-4829-91A8-EA137FE808BF}">
  <dimension ref="A1:H55"/>
  <sheetViews>
    <sheetView workbookViewId="0">
      <pane xSplit="1" ySplit="4" topLeftCell="B29" activePane="bottomRight" state="frozen"/>
      <selection pane="topRight" activeCell="B1" sqref="B1"/>
      <selection pane="bottomLeft" activeCell="A5" sqref="A5"/>
      <selection pane="bottomRight"/>
    </sheetView>
  </sheetViews>
  <sheetFormatPr baseColWidth="10" defaultColWidth="10.6640625" defaultRowHeight="15.5" x14ac:dyDescent="0.35"/>
  <cols>
    <col min="1" max="1" width="10.6640625" style="201"/>
    <col min="2" max="2" width="13.4140625" style="201" customWidth="1"/>
    <col min="3" max="3" width="60.6640625" style="201" customWidth="1"/>
    <col min="4" max="4" width="20.9140625" style="201" customWidth="1"/>
    <col min="5" max="5" width="12.08203125" style="201" customWidth="1"/>
    <col min="6" max="6" width="15.1640625" style="201" customWidth="1"/>
    <col min="7" max="7" width="12.08203125" style="201" customWidth="1"/>
    <col min="8" max="8" width="12.33203125" style="201" customWidth="1"/>
    <col min="9" max="16384" width="10.6640625" style="201"/>
  </cols>
  <sheetData>
    <row r="1" spans="1:8" x14ac:dyDescent="0.35">
      <c r="A1" s="202"/>
      <c r="B1" s="202"/>
      <c r="C1" s="202"/>
    </row>
    <row r="2" spans="1:8" ht="18" x14ac:dyDescent="0.4">
      <c r="A2" s="202"/>
      <c r="B2" s="204" t="s">
        <v>1170</v>
      </c>
      <c r="C2" s="202"/>
      <c r="E2" s="205" t="s">
        <v>254</v>
      </c>
    </row>
    <row r="3" spans="1:8" ht="18" x14ac:dyDescent="0.4">
      <c r="A3" s="202"/>
      <c r="B3" s="204"/>
      <c r="C3" s="202"/>
    </row>
    <row r="4" spans="1:8" x14ac:dyDescent="0.35">
      <c r="B4" s="47" t="s">
        <v>70</v>
      </c>
      <c r="C4" s="52" t="s">
        <v>14</v>
      </c>
      <c r="D4" s="371"/>
      <c r="E4" s="371"/>
      <c r="F4" s="371"/>
      <c r="G4" s="371"/>
      <c r="H4" s="371"/>
    </row>
    <row r="5" spans="1:8" x14ac:dyDescent="0.35">
      <c r="B5" s="52">
        <v>2023</v>
      </c>
      <c r="C5" s="52" t="s">
        <v>579</v>
      </c>
      <c r="D5" s="195"/>
      <c r="E5" s="195"/>
      <c r="F5" s="371"/>
      <c r="G5" s="195"/>
      <c r="H5" s="195"/>
    </row>
    <row r="6" spans="1:8" x14ac:dyDescent="0.35">
      <c r="B6" s="282" t="s">
        <v>92</v>
      </c>
      <c r="C6" s="8" t="s">
        <v>580</v>
      </c>
      <c r="D6" s="195"/>
      <c r="E6" s="195"/>
      <c r="F6" s="371"/>
      <c r="G6" s="195"/>
      <c r="H6" s="195"/>
    </row>
    <row r="7" spans="1:8" x14ac:dyDescent="0.35">
      <c r="B7" s="42" t="s">
        <v>93</v>
      </c>
      <c r="C7" s="8" t="s">
        <v>581</v>
      </c>
      <c r="D7" s="195"/>
      <c r="E7" s="195"/>
      <c r="F7" s="371"/>
      <c r="G7" s="195"/>
      <c r="H7" s="195"/>
    </row>
    <row r="8" spans="1:8" x14ac:dyDescent="0.35">
      <c r="B8" s="188" t="s">
        <v>94</v>
      </c>
      <c r="C8" s="8" t="s">
        <v>582</v>
      </c>
      <c r="D8" s="195"/>
      <c r="E8" s="195"/>
      <c r="F8" s="371"/>
      <c r="G8" s="195"/>
      <c r="H8" s="195"/>
    </row>
    <row r="9" spans="1:8" x14ac:dyDescent="0.35">
      <c r="B9" s="77" t="s">
        <v>72</v>
      </c>
      <c r="C9" s="46" t="s">
        <v>583</v>
      </c>
      <c r="D9" s="195"/>
      <c r="E9" s="195"/>
      <c r="F9" s="371"/>
      <c r="G9" s="195"/>
      <c r="H9" s="195"/>
    </row>
    <row r="10" spans="1:8" x14ac:dyDescent="0.35">
      <c r="B10" s="282" t="s">
        <v>95</v>
      </c>
      <c r="C10" s="8" t="s">
        <v>584</v>
      </c>
      <c r="D10" s="195"/>
      <c r="E10" s="195"/>
      <c r="F10" s="371"/>
      <c r="G10" s="195"/>
      <c r="H10" s="195"/>
    </row>
    <row r="11" spans="1:8" x14ac:dyDescent="0.35">
      <c r="B11" s="7" t="s">
        <v>96</v>
      </c>
      <c r="C11" s="8" t="s">
        <v>585</v>
      </c>
      <c r="D11" s="195"/>
      <c r="E11" s="195"/>
      <c r="F11" s="371"/>
      <c r="G11" s="195"/>
      <c r="H11" s="195"/>
    </row>
    <row r="12" spans="1:8" x14ac:dyDescent="0.35">
      <c r="B12" s="7" t="s">
        <v>97</v>
      </c>
      <c r="C12" s="8" t="s">
        <v>586</v>
      </c>
      <c r="D12" s="195"/>
      <c r="E12" s="195"/>
      <c r="F12" s="371"/>
      <c r="G12" s="195"/>
      <c r="H12" s="195"/>
    </row>
    <row r="13" spans="1:8" x14ac:dyDescent="0.35">
      <c r="B13" s="77" t="s">
        <v>73</v>
      </c>
      <c r="C13" s="294" t="s">
        <v>587</v>
      </c>
      <c r="D13" s="195"/>
      <c r="E13" s="195"/>
      <c r="F13" s="371"/>
      <c r="G13" s="195"/>
      <c r="H13" s="195"/>
    </row>
    <row r="14" spans="1:8" x14ac:dyDescent="0.35">
      <c r="B14" s="282" t="s">
        <v>98</v>
      </c>
      <c r="C14" s="8" t="s">
        <v>588</v>
      </c>
      <c r="D14" s="195"/>
      <c r="E14" s="195"/>
      <c r="F14" s="371"/>
      <c r="G14" s="195"/>
      <c r="H14" s="195"/>
    </row>
    <row r="15" spans="1:8" x14ac:dyDescent="0.35">
      <c r="B15" s="7" t="s">
        <v>99</v>
      </c>
      <c r="C15" s="8" t="s">
        <v>589</v>
      </c>
      <c r="D15" s="195"/>
      <c r="E15" s="195"/>
      <c r="F15" s="371"/>
      <c r="G15" s="195"/>
      <c r="H15" s="195"/>
    </row>
    <row r="16" spans="1:8" x14ac:dyDescent="0.35">
      <c r="B16" s="7" t="s">
        <v>100</v>
      </c>
      <c r="C16" s="8" t="s">
        <v>590</v>
      </c>
      <c r="D16" s="195"/>
      <c r="E16" s="195"/>
      <c r="F16" s="371"/>
      <c r="G16" s="195"/>
      <c r="H16" s="195"/>
    </row>
    <row r="17" spans="2:8" x14ac:dyDescent="0.35">
      <c r="B17" s="77" t="s">
        <v>74</v>
      </c>
      <c r="C17" s="294" t="s">
        <v>591</v>
      </c>
      <c r="D17" s="195"/>
      <c r="E17" s="195"/>
      <c r="F17" s="371"/>
      <c r="G17" s="195"/>
      <c r="H17" s="195"/>
    </row>
    <row r="18" spans="2:8" x14ac:dyDescent="0.35">
      <c r="B18" s="282" t="s">
        <v>89</v>
      </c>
      <c r="C18" s="8" t="s">
        <v>592</v>
      </c>
      <c r="D18" s="195"/>
      <c r="E18" s="195"/>
      <c r="F18" s="371"/>
      <c r="G18" s="195"/>
      <c r="H18" s="195"/>
    </row>
    <row r="19" spans="2:8" x14ac:dyDescent="0.35">
      <c r="B19" s="7" t="s">
        <v>90</v>
      </c>
      <c r="C19" s="8" t="s">
        <v>593</v>
      </c>
      <c r="D19" s="195"/>
      <c r="E19" s="195"/>
      <c r="F19" s="371"/>
      <c r="G19" s="195"/>
      <c r="H19" s="195"/>
    </row>
    <row r="20" spans="2:8" x14ac:dyDescent="0.35">
      <c r="B20" s="7" t="s">
        <v>91</v>
      </c>
      <c r="C20" s="8" t="s">
        <v>594</v>
      </c>
      <c r="D20" s="195"/>
      <c r="E20" s="195"/>
      <c r="F20" s="371"/>
      <c r="G20" s="195"/>
      <c r="H20" s="195"/>
    </row>
    <row r="21" spans="2:8" x14ac:dyDescent="0.35">
      <c r="B21" s="77" t="s">
        <v>71</v>
      </c>
      <c r="C21" s="294" t="s">
        <v>595</v>
      </c>
      <c r="D21" s="195"/>
      <c r="E21" s="195"/>
      <c r="F21" s="371"/>
      <c r="G21" s="195"/>
      <c r="H21" s="195"/>
    </row>
    <row r="22" spans="2:8" x14ac:dyDescent="0.35">
      <c r="B22" s="52">
        <v>2024</v>
      </c>
      <c r="C22" s="351">
        <v>9969460845</v>
      </c>
      <c r="D22" s="195"/>
      <c r="E22" s="195"/>
      <c r="F22" s="371"/>
      <c r="G22" s="195"/>
      <c r="H22" s="195"/>
    </row>
    <row r="23" spans="2:8" x14ac:dyDescent="0.35">
      <c r="B23" s="282" t="s">
        <v>92</v>
      </c>
      <c r="C23" s="8">
        <v>696726730</v>
      </c>
      <c r="D23" s="195"/>
      <c r="E23" s="195"/>
      <c r="F23" s="371"/>
      <c r="G23" s="195"/>
      <c r="H23" s="195"/>
    </row>
    <row r="24" spans="2:8" x14ac:dyDescent="0.35">
      <c r="B24" s="42" t="s">
        <v>93</v>
      </c>
      <c r="C24" s="8">
        <v>660928770</v>
      </c>
      <c r="D24" s="195"/>
      <c r="E24" s="195"/>
      <c r="F24" s="371"/>
      <c r="G24" s="195"/>
      <c r="H24" s="195"/>
    </row>
    <row r="25" spans="2:8" x14ac:dyDescent="0.35">
      <c r="B25" s="188" t="s">
        <v>94</v>
      </c>
      <c r="C25" s="8">
        <v>726589170</v>
      </c>
      <c r="D25" s="195"/>
      <c r="E25" s="195"/>
      <c r="F25" s="371"/>
      <c r="G25" s="195"/>
      <c r="H25" s="195"/>
    </row>
    <row r="26" spans="2:8" x14ac:dyDescent="0.35">
      <c r="B26" s="77" t="s">
        <v>72</v>
      </c>
      <c r="C26" s="320">
        <v>2084244670</v>
      </c>
      <c r="D26" s="195"/>
      <c r="E26" s="195"/>
      <c r="F26" s="371"/>
      <c r="G26" s="195"/>
      <c r="H26" s="195"/>
    </row>
    <row r="27" spans="2:8" x14ac:dyDescent="0.35">
      <c r="B27" s="282" t="s">
        <v>95</v>
      </c>
      <c r="C27" s="8">
        <v>718905730</v>
      </c>
      <c r="D27" s="195"/>
      <c r="E27" s="195"/>
      <c r="F27" s="371"/>
      <c r="G27" s="195"/>
      <c r="H27" s="195"/>
    </row>
    <row r="28" spans="2:8" x14ac:dyDescent="0.35">
      <c r="B28" s="7" t="s">
        <v>96</v>
      </c>
      <c r="C28" s="8">
        <v>739476455</v>
      </c>
      <c r="D28" s="195"/>
      <c r="E28" s="195"/>
      <c r="F28" s="371"/>
      <c r="G28" s="195"/>
      <c r="H28" s="195"/>
    </row>
    <row r="29" spans="2:8" x14ac:dyDescent="0.35">
      <c r="B29" s="7" t="s">
        <v>97</v>
      </c>
      <c r="C29" s="8">
        <v>713904430</v>
      </c>
      <c r="D29" s="195"/>
      <c r="E29" s="195"/>
      <c r="F29" s="371"/>
      <c r="G29" s="195"/>
      <c r="H29" s="195"/>
    </row>
    <row r="30" spans="2:8" x14ac:dyDescent="0.35">
      <c r="B30" s="77" t="s">
        <v>73</v>
      </c>
      <c r="C30" s="473">
        <v>2172286615</v>
      </c>
      <c r="D30" s="195"/>
      <c r="E30" s="195"/>
      <c r="F30" s="371"/>
      <c r="G30" s="195"/>
      <c r="H30" s="195"/>
    </row>
    <row r="31" spans="2:8" x14ac:dyDescent="0.35">
      <c r="B31" s="282" t="s">
        <v>98</v>
      </c>
      <c r="C31" s="8">
        <v>669727840</v>
      </c>
      <c r="D31" s="372"/>
      <c r="E31" s="372"/>
      <c r="F31" s="372"/>
      <c r="G31" s="372"/>
      <c r="H31" s="372"/>
    </row>
    <row r="32" spans="2:8" x14ac:dyDescent="0.35">
      <c r="B32" s="7" t="s">
        <v>99</v>
      </c>
      <c r="C32" s="8">
        <v>735931470</v>
      </c>
    </row>
    <row r="33" spans="2:3" x14ac:dyDescent="0.35">
      <c r="B33" s="7" t="s">
        <v>100</v>
      </c>
      <c r="C33" s="8">
        <v>2167342925</v>
      </c>
    </row>
    <row r="34" spans="2:3" x14ac:dyDescent="0.35">
      <c r="B34" s="77" t="s">
        <v>74</v>
      </c>
      <c r="C34" s="473">
        <v>3573002235</v>
      </c>
    </row>
    <row r="35" spans="2:3" x14ac:dyDescent="0.35">
      <c r="B35" s="282" t="s">
        <v>89</v>
      </c>
      <c r="C35" s="8">
        <v>820409765</v>
      </c>
    </row>
    <row r="36" spans="2:3" x14ac:dyDescent="0.35">
      <c r="B36" s="7" t="s">
        <v>90</v>
      </c>
      <c r="C36" s="8">
        <v>702706985</v>
      </c>
    </row>
    <row r="37" spans="2:3" x14ac:dyDescent="0.35">
      <c r="B37" s="7" t="s">
        <v>91</v>
      </c>
      <c r="C37" s="8">
        <v>616810575</v>
      </c>
    </row>
    <row r="38" spans="2:3" x14ac:dyDescent="0.35">
      <c r="B38" s="77" t="s">
        <v>71</v>
      </c>
      <c r="C38" s="473">
        <v>2139927325</v>
      </c>
    </row>
    <row r="39" spans="2:3" x14ac:dyDescent="0.35">
      <c r="B39" s="52">
        <v>2025</v>
      </c>
      <c r="C39" s="351">
        <v>5193794135</v>
      </c>
    </row>
    <row r="40" spans="2:3" x14ac:dyDescent="0.35">
      <c r="B40" s="282" t="s">
        <v>92</v>
      </c>
      <c r="C40" s="8">
        <v>617715335</v>
      </c>
    </row>
    <row r="41" spans="2:3" x14ac:dyDescent="0.35">
      <c r="B41" s="42" t="s">
        <v>93</v>
      </c>
      <c r="C41" s="8">
        <v>624108705</v>
      </c>
    </row>
    <row r="42" spans="2:3" x14ac:dyDescent="0.35">
      <c r="B42" s="188" t="s">
        <v>94</v>
      </c>
      <c r="C42" s="8">
        <v>622053065</v>
      </c>
    </row>
    <row r="43" spans="2:3" x14ac:dyDescent="0.35">
      <c r="B43" s="77" t="s">
        <v>72</v>
      </c>
      <c r="C43" s="320">
        <v>1863877105</v>
      </c>
    </row>
    <row r="44" spans="2:3" x14ac:dyDescent="0.35">
      <c r="B44" s="282" t="s">
        <v>95</v>
      </c>
      <c r="C44" s="8">
        <v>285978495</v>
      </c>
    </row>
    <row r="45" spans="2:3" x14ac:dyDescent="0.35">
      <c r="B45" s="7" t="s">
        <v>96</v>
      </c>
      <c r="C45" s="8">
        <v>296996185</v>
      </c>
    </row>
    <row r="46" spans="2:3" x14ac:dyDescent="0.35">
      <c r="B46" s="7" t="s">
        <v>97</v>
      </c>
      <c r="C46" s="8">
        <v>259299430</v>
      </c>
    </row>
    <row r="47" spans="2:3" x14ac:dyDescent="0.35">
      <c r="B47" s="77" t="s">
        <v>73</v>
      </c>
      <c r="C47" s="473">
        <v>842274110</v>
      </c>
    </row>
    <row r="48" spans="2:3" x14ac:dyDescent="0.35">
      <c r="B48" s="282" t="s">
        <v>98</v>
      </c>
      <c r="C48" s="8">
        <v>288609070</v>
      </c>
    </row>
    <row r="49" spans="2:3" x14ac:dyDescent="0.35">
      <c r="B49" s="7" t="s">
        <v>99</v>
      </c>
      <c r="C49" s="8">
        <v>509023520</v>
      </c>
    </row>
    <row r="50" spans="2:3" x14ac:dyDescent="0.35">
      <c r="B50" s="7" t="s">
        <v>100</v>
      </c>
      <c r="C50" s="8">
        <v>444327720</v>
      </c>
    </row>
    <row r="51" spans="2:3" x14ac:dyDescent="0.35">
      <c r="B51" s="77" t="s">
        <v>74</v>
      </c>
      <c r="C51" s="473">
        <v>1241960310</v>
      </c>
    </row>
    <row r="52" spans="2:3" x14ac:dyDescent="0.35">
      <c r="B52" s="282" t="s">
        <v>89</v>
      </c>
      <c r="C52" s="8">
        <v>397409180</v>
      </c>
    </row>
    <row r="53" spans="2:3" x14ac:dyDescent="0.35">
      <c r="B53" s="7" t="s">
        <v>90</v>
      </c>
      <c r="C53" s="8">
        <v>469106890</v>
      </c>
    </row>
    <row r="54" spans="2:3" x14ac:dyDescent="0.35">
      <c r="B54" s="7" t="s">
        <v>91</v>
      </c>
      <c r="C54" s="8">
        <v>379166540</v>
      </c>
    </row>
    <row r="55" spans="2:3" x14ac:dyDescent="0.35">
      <c r="B55" s="77" t="s">
        <v>71</v>
      </c>
      <c r="C55" s="473">
        <v>1245682610</v>
      </c>
    </row>
  </sheetData>
  <hyperlinks>
    <hyperlink ref="E2" location="'Rente mensuel Ayant droit basc'!A1" display="Variable précédente" xr:uid="{CDC9A274-1ACC-4993-A4F8-0F4225E05EA4}"/>
  </hyperlinks>
  <pageMargins left="0.7" right="0.7" top="0.75" bottom="0.75" header="0.3" footer="0.3"/>
  <drawing r:id="rId1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94D581-3F85-43E5-845F-EC03480B948B}">
  <dimension ref="A1:I31"/>
  <sheetViews>
    <sheetView workbookViewId="0">
      <selection activeCell="I1" sqref="I1"/>
    </sheetView>
  </sheetViews>
  <sheetFormatPr baseColWidth="10" defaultColWidth="10.6640625" defaultRowHeight="15.5" x14ac:dyDescent="0.35"/>
  <cols>
    <col min="1" max="1" width="10.6640625" style="201"/>
    <col min="2" max="2" width="20.08203125" style="201" customWidth="1"/>
    <col min="3" max="3" width="16.4140625" style="201" customWidth="1"/>
    <col min="4" max="4" width="12.25" style="201" customWidth="1"/>
    <col min="5" max="5" width="12.4140625" style="201" customWidth="1"/>
    <col min="6" max="7" width="12.9140625" style="201" customWidth="1"/>
    <col min="8" max="8" width="12.75" style="201" customWidth="1"/>
    <col min="9" max="16384" width="10.6640625" style="201"/>
  </cols>
  <sheetData>
    <row r="1" spans="1:9" x14ac:dyDescent="0.35">
      <c r="A1" s="202"/>
      <c r="B1" s="202"/>
      <c r="C1" s="202"/>
      <c r="I1" s="203" t="s">
        <v>253</v>
      </c>
    </row>
    <row r="2" spans="1:9" ht="18" x14ac:dyDescent="0.4">
      <c r="A2" s="202"/>
      <c r="B2" s="204" t="s">
        <v>1169</v>
      </c>
      <c r="C2" s="202"/>
      <c r="I2" s="205" t="s">
        <v>663</v>
      </c>
    </row>
    <row r="3" spans="1:9" ht="18" x14ac:dyDescent="0.4">
      <c r="A3" s="202"/>
      <c r="B3" s="204"/>
      <c r="C3" s="202"/>
    </row>
    <row r="4" spans="1:9" x14ac:dyDescent="0.35">
      <c r="B4" s="47" t="s">
        <v>16</v>
      </c>
      <c r="C4" s="52" t="s">
        <v>412</v>
      </c>
      <c r="D4" s="52" t="s">
        <v>413</v>
      </c>
      <c r="E4" s="52" t="s">
        <v>414</v>
      </c>
      <c r="F4" s="52" t="s">
        <v>415</v>
      </c>
      <c r="G4" s="52" t="s">
        <v>416</v>
      </c>
      <c r="H4" s="52" t="s">
        <v>14</v>
      </c>
    </row>
    <row r="5" spans="1:9" x14ac:dyDescent="0.35">
      <c r="B5" s="193" t="s">
        <v>424</v>
      </c>
      <c r="C5" s="8" t="s">
        <v>5</v>
      </c>
      <c r="D5" s="8" t="s">
        <v>5</v>
      </c>
      <c r="E5" s="8" t="s">
        <v>5</v>
      </c>
      <c r="F5" s="373">
        <v>1301400</v>
      </c>
      <c r="G5" s="293">
        <v>3116910</v>
      </c>
      <c r="H5" s="8">
        <v>4418310</v>
      </c>
    </row>
    <row r="6" spans="1:9" x14ac:dyDescent="0.35">
      <c r="B6" s="282" t="s">
        <v>8</v>
      </c>
      <c r="C6" s="8">
        <v>15210410</v>
      </c>
      <c r="D6" s="8">
        <v>24133290</v>
      </c>
      <c r="E6" s="8">
        <v>52000730</v>
      </c>
      <c r="F6" s="545">
        <v>139071100</v>
      </c>
      <c r="G6" s="8">
        <v>119723110</v>
      </c>
      <c r="H6" s="8">
        <v>350138640</v>
      </c>
    </row>
    <row r="7" spans="1:9" x14ac:dyDescent="0.35">
      <c r="B7" s="282" t="s">
        <v>425</v>
      </c>
      <c r="C7" s="8">
        <v>1260320</v>
      </c>
      <c r="D7" s="8">
        <v>6997800</v>
      </c>
      <c r="E7" s="8">
        <v>15540710</v>
      </c>
      <c r="F7" s="545">
        <v>36835560</v>
      </c>
      <c r="G7" s="8">
        <v>68156650</v>
      </c>
      <c r="H7" s="8">
        <v>128791040</v>
      </c>
    </row>
    <row r="8" spans="1:9" x14ac:dyDescent="0.35">
      <c r="B8" s="282" t="s">
        <v>426</v>
      </c>
      <c r="C8" s="8" t="s">
        <v>5</v>
      </c>
      <c r="D8" s="8">
        <v>1271750</v>
      </c>
      <c r="E8" s="8">
        <v>4125510</v>
      </c>
      <c r="F8" s="545">
        <v>5660570</v>
      </c>
      <c r="G8" s="8">
        <v>16107860</v>
      </c>
      <c r="H8" s="8">
        <v>27165690</v>
      </c>
    </row>
    <row r="9" spans="1:9" x14ac:dyDescent="0.35">
      <c r="B9" s="282" t="s">
        <v>427</v>
      </c>
      <c r="C9" s="8" t="s">
        <v>5</v>
      </c>
      <c r="D9" s="8">
        <v>718230</v>
      </c>
      <c r="E9" s="8">
        <v>4100820</v>
      </c>
      <c r="F9" s="545">
        <v>7957170</v>
      </c>
      <c r="G9" s="8">
        <v>7088370</v>
      </c>
      <c r="H9" s="8">
        <v>19864590</v>
      </c>
    </row>
    <row r="10" spans="1:9" x14ac:dyDescent="0.35">
      <c r="B10" s="282" t="s">
        <v>345</v>
      </c>
      <c r="C10" s="8" t="s">
        <v>5</v>
      </c>
      <c r="D10" s="8" t="s">
        <v>5</v>
      </c>
      <c r="E10" s="8" t="s">
        <v>5</v>
      </c>
      <c r="F10" s="545">
        <v>687640</v>
      </c>
      <c r="G10" s="8">
        <v>4005110</v>
      </c>
      <c r="H10" s="8">
        <v>4692750</v>
      </c>
    </row>
    <row r="11" spans="1:9" x14ac:dyDescent="0.35">
      <c r="B11" s="282" t="s">
        <v>428</v>
      </c>
      <c r="C11" s="8" t="s">
        <v>5</v>
      </c>
      <c r="D11" s="8">
        <v>1042110</v>
      </c>
      <c r="E11" s="8">
        <v>4952200</v>
      </c>
      <c r="F11" s="545">
        <v>4765380</v>
      </c>
      <c r="G11" s="8">
        <v>1759850</v>
      </c>
      <c r="H11" s="8">
        <v>12519540</v>
      </c>
    </row>
    <row r="12" spans="1:9" x14ac:dyDescent="0.35">
      <c r="B12" s="282" t="s">
        <v>429</v>
      </c>
      <c r="C12" s="8">
        <v>241900</v>
      </c>
      <c r="D12" s="8">
        <v>4822150</v>
      </c>
      <c r="E12" s="8">
        <v>6283150</v>
      </c>
      <c r="F12" s="545">
        <v>10842030</v>
      </c>
      <c r="G12" s="8">
        <v>32005710</v>
      </c>
      <c r="H12" s="8">
        <v>54194940</v>
      </c>
    </row>
    <row r="13" spans="1:9" x14ac:dyDescent="0.35">
      <c r="B13" s="282" t="s">
        <v>9</v>
      </c>
      <c r="C13" s="8">
        <v>0</v>
      </c>
      <c r="D13" s="8">
        <v>1572430</v>
      </c>
      <c r="E13" s="8">
        <v>5549620</v>
      </c>
      <c r="F13" s="545">
        <v>24656580</v>
      </c>
      <c r="G13" s="8">
        <v>77350750</v>
      </c>
      <c r="H13" s="8">
        <v>109129380</v>
      </c>
    </row>
    <row r="14" spans="1:9" x14ac:dyDescent="0.35">
      <c r="B14" s="282" t="s">
        <v>10</v>
      </c>
      <c r="C14" s="8">
        <v>25982590</v>
      </c>
      <c r="D14" s="8">
        <v>131532910</v>
      </c>
      <c r="E14" s="8">
        <v>391349140</v>
      </c>
      <c r="F14" s="545">
        <v>913658870</v>
      </c>
      <c r="G14" s="8">
        <v>1810852230</v>
      </c>
      <c r="H14" s="8">
        <v>3273375740</v>
      </c>
    </row>
    <row r="15" spans="1:9" x14ac:dyDescent="0.35">
      <c r="B15" s="282" t="s">
        <v>349</v>
      </c>
      <c r="C15" s="8">
        <v>2072320</v>
      </c>
      <c r="D15" s="8">
        <v>20114620</v>
      </c>
      <c r="E15" s="8">
        <v>47009450</v>
      </c>
      <c r="F15" s="545">
        <v>51923900</v>
      </c>
      <c r="G15" s="8">
        <v>114748350</v>
      </c>
      <c r="H15" s="8">
        <v>235868640</v>
      </c>
    </row>
    <row r="16" spans="1:9" x14ac:dyDescent="0.35">
      <c r="B16" s="282" t="s">
        <v>350</v>
      </c>
      <c r="C16" s="8">
        <v>7784830</v>
      </c>
      <c r="D16" s="8">
        <v>16378700</v>
      </c>
      <c r="E16" s="8">
        <v>14368490</v>
      </c>
      <c r="F16" s="545">
        <v>10172030</v>
      </c>
      <c r="G16" s="8">
        <v>15157470</v>
      </c>
      <c r="H16" s="8">
        <v>63861520</v>
      </c>
    </row>
    <row r="17" spans="2:8" x14ac:dyDescent="0.35">
      <c r="B17" s="282" t="s">
        <v>351</v>
      </c>
      <c r="C17" s="8">
        <v>4699950</v>
      </c>
      <c r="D17" s="8">
        <v>17195080</v>
      </c>
      <c r="E17" s="8">
        <v>24540530</v>
      </c>
      <c r="F17" s="545">
        <v>32252610</v>
      </c>
      <c r="G17" s="8">
        <v>32252970</v>
      </c>
      <c r="H17" s="8">
        <v>110941140</v>
      </c>
    </row>
    <row r="18" spans="2:8" x14ac:dyDescent="0.35">
      <c r="B18" s="282" t="s">
        <v>352</v>
      </c>
      <c r="C18" s="8">
        <v>2394100</v>
      </c>
      <c r="D18" s="8">
        <v>362850</v>
      </c>
      <c r="E18" s="8">
        <v>4950910</v>
      </c>
      <c r="F18" s="545">
        <v>8195600</v>
      </c>
      <c r="G18" s="8">
        <v>11719940</v>
      </c>
      <c r="H18" s="8">
        <v>27623400</v>
      </c>
    </row>
    <row r="19" spans="2:8" x14ac:dyDescent="0.35">
      <c r="B19" s="282" t="s">
        <v>353</v>
      </c>
      <c r="C19" s="8" t="s">
        <v>5</v>
      </c>
      <c r="D19" s="8">
        <v>1017360</v>
      </c>
      <c r="E19" s="8">
        <v>3216010</v>
      </c>
      <c r="F19" s="545">
        <v>4768320</v>
      </c>
      <c r="G19" s="8">
        <v>10216220</v>
      </c>
      <c r="H19" s="8">
        <v>19217910</v>
      </c>
    </row>
    <row r="20" spans="2:8" x14ac:dyDescent="0.35">
      <c r="B20" s="282" t="s">
        <v>546</v>
      </c>
      <c r="C20" s="8">
        <v>233190</v>
      </c>
      <c r="D20" s="8">
        <v>1660400</v>
      </c>
      <c r="E20" s="8">
        <v>5862360</v>
      </c>
      <c r="F20" s="545">
        <v>6520790</v>
      </c>
      <c r="G20" s="8">
        <v>14125350</v>
      </c>
      <c r="H20" s="8">
        <v>28402090</v>
      </c>
    </row>
    <row r="21" spans="2:8" x14ac:dyDescent="0.35">
      <c r="B21" s="282" t="s">
        <v>11</v>
      </c>
      <c r="C21" s="8" t="s">
        <v>5</v>
      </c>
      <c r="D21" s="8">
        <v>340270</v>
      </c>
      <c r="E21" s="8">
        <v>906630</v>
      </c>
      <c r="F21" s="545">
        <v>3248230</v>
      </c>
      <c r="G21" s="8">
        <v>4224540</v>
      </c>
      <c r="H21" s="8">
        <v>8719670</v>
      </c>
    </row>
    <row r="22" spans="2:8" x14ac:dyDescent="0.35">
      <c r="B22" s="282" t="s">
        <v>355</v>
      </c>
      <c r="C22" s="8">
        <v>115790</v>
      </c>
      <c r="D22" s="8">
        <v>1398870</v>
      </c>
      <c r="E22" s="8">
        <v>2799730</v>
      </c>
      <c r="F22" s="545">
        <v>2511010</v>
      </c>
      <c r="G22" s="8">
        <v>10467650</v>
      </c>
      <c r="H22" s="8">
        <v>17293050</v>
      </c>
    </row>
    <row r="23" spans="2:8" x14ac:dyDescent="0.35">
      <c r="B23" s="282" t="s">
        <v>12</v>
      </c>
      <c r="C23" s="8">
        <v>1058010</v>
      </c>
      <c r="D23" s="8">
        <v>11722180</v>
      </c>
      <c r="E23" s="8">
        <v>27150090</v>
      </c>
      <c r="F23" s="545">
        <v>56084310</v>
      </c>
      <c r="G23" s="8">
        <v>98702130</v>
      </c>
      <c r="H23" s="8">
        <v>194716720</v>
      </c>
    </row>
    <row r="24" spans="2:8" x14ac:dyDescent="0.35">
      <c r="B24" s="282" t="s">
        <v>430</v>
      </c>
      <c r="C24" s="8" t="s">
        <v>5</v>
      </c>
      <c r="D24" s="8">
        <v>120950</v>
      </c>
      <c r="E24" s="8">
        <v>1432370</v>
      </c>
      <c r="F24" s="545">
        <v>580560</v>
      </c>
      <c r="G24" s="8">
        <v>3443360</v>
      </c>
      <c r="H24" s="8">
        <v>5577240</v>
      </c>
    </row>
    <row r="25" spans="2:8" x14ac:dyDescent="0.35">
      <c r="B25" s="282" t="s">
        <v>358</v>
      </c>
      <c r="C25" s="8">
        <v>1271700</v>
      </c>
      <c r="D25" s="8">
        <v>6377780</v>
      </c>
      <c r="E25" s="8">
        <v>1068480</v>
      </c>
      <c r="F25" s="545">
        <v>22364780</v>
      </c>
      <c r="G25" s="8">
        <v>11671610</v>
      </c>
      <c r="H25" s="8">
        <v>42754350</v>
      </c>
    </row>
    <row r="26" spans="2:8" x14ac:dyDescent="0.35">
      <c r="B26" s="282" t="s">
        <v>13</v>
      </c>
      <c r="C26" s="8">
        <v>2427100</v>
      </c>
      <c r="D26" s="8">
        <v>15522590</v>
      </c>
      <c r="E26" s="8">
        <v>17645410</v>
      </c>
      <c r="F26" s="545">
        <v>33339690</v>
      </c>
      <c r="G26" s="8">
        <v>48156380</v>
      </c>
      <c r="H26" s="8">
        <v>117091170</v>
      </c>
    </row>
    <row r="27" spans="2:8" x14ac:dyDescent="0.35">
      <c r="B27" s="282" t="s">
        <v>431</v>
      </c>
      <c r="C27" s="8">
        <v>4935800</v>
      </c>
      <c r="D27" s="8">
        <v>392720</v>
      </c>
      <c r="E27" s="8">
        <v>773610</v>
      </c>
      <c r="F27" s="545">
        <v>6191080</v>
      </c>
      <c r="G27" s="8">
        <v>5317510</v>
      </c>
      <c r="H27" s="8">
        <v>17610720</v>
      </c>
    </row>
    <row r="28" spans="2:8" x14ac:dyDescent="0.35">
      <c r="B28" s="282" t="s">
        <v>361</v>
      </c>
      <c r="C28" s="8" t="s">
        <v>5</v>
      </c>
      <c r="D28" s="8">
        <v>1017360</v>
      </c>
      <c r="E28" s="8">
        <v>837770</v>
      </c>
      <c r="F28" s="545">
        <v>2737050</v>
      </c>
      <c r="G28" s="8">
        <v>5713450</v>
      </c>
      <c r="H28" s="8">
        <v>10305630</v>
      </c>
    </row>
    <row r="29" spans="2:8" x14ac:dyDescent="0.35">
      <c r="B29" s="282" t="s">
        <v>362</v>
      </c>
      <c r="C29" s="8">
        <v>4372570</v>
      </c>
      <c r="D29" s="8">
        <v>9631240</v>
      </c>
      <c r="E29" s="8">
        <v>7819710</v>
      </c>
      <c r="F29" s="545">
        <v>14083160</v>
      </c>
      <c r="G29" s="8">
        <v>16030640</v>
      </c>
      <c r="H29" s="8">
        <v>51937320</v>
      </c>
    </row>
    <row r="30" spans="2:8" x14ac:dyDescent="0.35">
      <c r="B30" s="289" t="s">
        <v>363</v>
      </c>
      <c r="C30" s="167">
        <v>1084810</v>
      </c>
      <c r="D30" s="167">
        <v>3983510</v>
      </c>
      <c r="E30" s="167">
        <v>2787890</v>
      </c>
      <c r="F30" s="546">
        <v>9036740</v>
      </c>
      <c r="G30" s="167">
        <v>10482040</v>
      </c>
      <c r="H30" s="8">
        <v>27374990</v>
      </c>
    </row>
    <row r="31" spans="2:8" x14ac:dyDescent="0.35">
      <c r="B31" s="77" t="s">
        <v>14</v>
      </c>
      <c r="C31" s="352">
        <v>75145390</v>
      </c>
      <c r="D31" s="352">
        <v>279327150</v>
      </c>
      <c r="E31" s="352">
        <v>647071320</v>
      </c>
      <c r="F31" s="352">
        <v>1408867760</v>
      </c>
      <c r="G31" s="352">
        <v>2550349550</v>
      </c>
      <c r="H31" s="352">
        <v>4963586180</v>
      </c>
    </row>
  </sheetData>
  <hyperlinks>
    <hyperlink ref="I2" location="'Pensions retr par prov&amp;sexe bas'!A1" display="Variable précédante" xr:uid="{E96B21D4-313E-46E5-9A32-186DB51061AF}"/>
    <hyperlink ref="I1" location="'Pension retr prov&amp;Age basc'!A1" display="Variable suivante" xr:uid="{4CCBA578-9542-4A59-9AC7-B99338150DD0}"/>
  </hyperlinks>
  <pageMargins left="0.7" right="0.7" top="0.75" bottom="0.75" header="0.3" footer="0.3"/>
  <drawing r:id="rId1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 codeName="Feuil48">
    <tabColor theme="0"/>
  </sheetPr>
  <dimension ref="A1:H26"/>
  <sheetViews>
    <sheetView showGridLines="0" workbookViewId="0"/>
  </sheetViews>
  <sheetFormatPr baseColWidth="10" defaultColWidth="11" defaultRowHeight="15.5" x14ac:dyDescent="0.35"/>
  <cols>
    <col min="1" max="1" width="11" style="12"/>
    <col min="2" max="2" width="33.75" style="12" bestFit="1" customWidth="1"/>
    <col min="3" max="3" width="15.83203125" style="12" customWidth="1"/>
    <col min="4" max="4" width="16.5" style="12" bestFit="1" customWidth="1"/>
    <col min="5" max="5" width="14.9140625" style="12" customWidth="1"/>
    <col min="6" max="6" width="16.33203125" style="12" bestFit="1" customWidth="1"/>
    <col min="7" max="7" width="16.33203125" style="12" customWidth="1"/>
    <col min="8" max="8" width="13.58203125" style="12" bestFit="1" customWidth="1"/>
    <col min="9" max="16384" width="11" style="12"/>
  </cols>
  <sheetData>
    <row r="1" spans="1:8" x14ac:dyDescent="0.35">
      <c r="A1" s="12" t="s">
        <v>664</v>
      </c>
      <c r="H1" s="80" t="s">
        <v>253</v>
      </c>
    </row>
    <row r="2" spans="1:8" ht="18" x14ac:dyDescent="0.4">
      <c r="B2" s="11" t="s">
        <v>270</v>
      </c>
      <c r="F2" s="70"/>
      <c r="G2" s="70"/>
    </row>
    <row r="4" spans="1:8" x14ac:dyDescent="0.35">
      <c r="B4" s="17" t="s">
        <v>103</v>
      </c>
      <c r="C4" s="69">
        <v>44196</v>
      </c>
      <c r="D4" s="69">
        <v>44561</v>
      </c>
      <c r="E4" s="69">
        <v>44926</v>
      </c>
      <c r="F4" s="69">
        <v>45291</v>
      </c>
      <c r="G4" s="69">
        <v>45657</v>
      </c>
      <c r="H4" s="69">
        <v>46022</v>
      </c>
    </row>
    <row r="5" spans="1:8" x14ac:dyDescent="0.35">
      <c r="B5" s="7" t="s">
        <v>104</v>
      </c>
      <c r="C5" s="110">
        <v>33.299999999999997</v>
      </c>
      <c r="D5" s="110">
        <v>34.1</v>
      </c>
      <c r="E5" s="172">
        <v>56</v>
      </c>
      <c r="F5" s="172">
        <v>323.5</v>
      </c>
      <c r="G5" s="172">
        <v>460.33</v>
      </c>
      <c r="H5" s="128">
        <v>833.06</v>
      </c>
    </row>
    <row r="6" spans="1:8" x14ac:dyDescent="0.35">
      <c r="B6" s="7" t="s">
        <v>105</v>
      </c>
      <c r="C6" s="110">
        <v>7.2</v>
      </c>
      <c r="D6" s="110">
        <v>7.5</v>
      </c>
      <c r="E6" s="172">
        <v>6.2</v>
      </c>
      <c r="F6" s="172">
        <v>16.3</v>
      </c>
      <c r="G6" s="172">
        <v>63.87</v>
      </c>
      <c r="H6" s="128">
        <v>58.65</v>
      </c>
    </row>
    <row r="7" spans="1:8" x14ac:dyDescent="0.35">
      <c r="B7" s="7" t="s">
        <v>106</v>
      </c>
      <c r="C7" s="110">
        <v>1.6</v>
      </c>
      <c r="D7" s="110">
        <v>1.6</v>
      </c>
      <c r="E7" s="172">
        <v>20.399999999999999</v>
      </c>
      <c r="F7" s="172">
        <v>56.1</v>
      </c>
      <c r="G7" s="172">
        <v>74.41</v>
      </c>
      <c r="H7" s="128">
        <v>140</v>
      </c>
    </row>
    <row r="8" spans="1:8" x14ac:dyDescent="0.35">
      <c r="B8" s="7" t="s">
        <v>107</v>
      </c>
      <c r="C8" s="110">
        <v>0.2</v>
      </c>
      <c r="D8" s="110">
        <v>0.3</v>
      </c>
      <c r="E8" s="172">
        <v>0.4</v>
      </c>
      <c r="F8" s="172">
        <v>1.2</v>
      </c>
      <c r="G8" s="172">
        <v>0.97</v>
      </c>
      <c r="H8" s="128">
        <v>3.96</v>
      </c>
    </row>
    <row r="9" spans="1:8" x14ac:dyDescent="0.35">
      <c r="B9" s="7" t="s">
        <v>108</v>
      </c>
      <c r="C9" s="110">
        <v>0.1</v>
      </c>
      <c r="D9" s="110">
        <v>0.1</v>
      </c>
      <c r="E9" s="172">
        <v>0.1</v>
      </c>
      <c r="F9" s="172">
        <v>0.6</v>
      </c>
      <c r="G9" s="172">
        <v>0.66</v>
      </c>
      <c r="H9" s="128">
        <v>2.64</v>
      </c>
    </row>
    <row r="10" spans="1:8" x14ac:dyDescent="0.35">
      <c r="B10" s="7" t="s">
        <v>109</v>
      </c>
      <c r="C10" s="110">
        <v>1.6</v>
      </c>
      <c r="D10" s="110">
        <v>1.9</v>
      </c>
      <c r="E10" s="172">
        <v>3.4</v>
      </c>
      <c r="F10" s="172">
        <v>7</v>
      </c>
      <c r="G10" s="172">
        <v>13.45</v>
      </c>
      <c r="H10" s="128">
        <v>25.5</v>
      </c>
    </row>
    <row r="11" spans="1:8" x14ac:dyDescent="0.35">
      <c r="B11" s="7" t="s">
        <v>110</v>
      </c>
      <c r="C11" s="110">
        <v>1.2</v>
      </c>
      <c r="D11" s="110">
        <v>1.7</v>
      </c>
      <c r="E11" s="172">
        <v>3.8</v>
      </c>
      <c r="F11" s="172">
        <v>12.8</v>
      </c>
      <c r="G11" s="172">
        <v>16.96</v>
      </c>
      <c r="H11" s="128">
        <v>44.39</v>
      </c>
    </row>
    <row r="12" spans="1:8" x14ac:dyDescent="0.35">
      <c r="B12" s="7" t="s">
        <v>111</v>
      </c>
      <c r="C12" s="110">
        <v>1.9</v>
      </c>
      <c r="D12" s="110">
        <v>2.2999999999999998</v>
      </c>
      <c r="E12" s="172">
        <v>3.8</v>
      </c>
      <c r="F12" s="172">
        <v>14.4</v>
      </c>
      <c r="G12" s="172">
        <v>37.81</v>
      </c>
      <c r="H12" s="128">
        <v>44.75</v>
      </c>
    </row>
    <row r="13" spans="1:8" x14ac:dyDescent="0.35">
      <c r="B13" s="7" t="s">
        <v>112</v>
      </c>
      <c r="C13" s="110" t="s">
        <v>5</v>
      </c>
      <c r="D13" s="110" t="s">
        <v>5</v>
      </c>
      <c r="E13" s="172" t="s">
        <v>5</v>
      </c>
      <c r="F13" s="172"/>
      <c r="G13" s="172" t="s">
        <v>5</v>
      </c>
      <c r="H13" s="128">
        <v>0</v>
      </c>
    </row>
    <row r="14" spans="1:8" x14ac:dyDescent="0.35">
      <c r="B14" s="7" t="s">
        <v>113</v>
      </c>
      <c r="C14" s="110">
        <v>0.1</v>
      </c>
      <c r="D14" s="110">
        <v>0.1</v>
      </c>
      <c r="E14" s="172">
        <v>0.7</v>
      </c>
      <c r="F14" s="172">
        <v>7.3</v>
      </c>
      <c r="G14" s="172">
        <v>3.59</v>
      </c>
      <c r="H14" s="128">
        <v>42.3</v>
      </c>
    </row>
    <row r="15" spans="1:8" x14ac:dyDescent="0.35">
      <c r="B15" s="127" t="s">
        <v>596</v>
      </c>
      <c r="C15" s="241"/>
      <c r="D15" s="241"/>
      <c r="E15" s="242"/>
      <c r="F15" s="172" t="s">
        <v>5</v>
      </c>
      <c r="G15" s="172" t="s">
        <v>5</v>
      </c>
      <c r="H15" s="128" t="s">
        <v>5</v>
      </c>
    </row>
    <row r="16" spans="1:8" x14ac:dyDescent="0.35">
      <c r="B16" s="18" t="s">
        <v>114</v>
      </c>
      <c r="C16" s="112" t="s">
        <v>5</v>
      </c>
      <c r="D16" s="112" t="s">
        <v>5</v>
      </c>
      <c r="E16" s="181" t="s">
        <v>5</v>
      </c>
      <c r="F16" s="172" t="s">
        <v>5</v>
      </c>
      <c r="G16" s="172" t="s">
        <v>5</v>
      </c>
      <c r="H16" s="128" t="s">
        <v>5</v>
      </c>
    </row>
    <row r="17" spans="1:8" x14ac:dyDescent="0.35">
      <c r="A17" s="16"/>
      <c r="B17" s="57" t="s">
        <v>115</v>
      </c>
      <c r="C17" s="130">
        <v>33.9</v>
      </c>
      <c r="D17" s="130">
        <v>33.6</v>
      </c>
      <c r="E17" s="297">
        <v>29.6</v>
      </c>
      <c r="F17" s="297">
        <v>240.3</v>
      </c>
      <c r="G17" s="297">
        <v>376.36</v>
      </c>
      <c r="H17" s="131">
        <v>588.16999999999996</v>
      </c>
    </row>
    <row r="18" spans="1:8" x14ac:dyDescent="0.35">
      <c r="B18" s="7" t="s">
        <v>116</v>
      </c>
      <c r="C18" s="110">
        <v>9.1201649999999995E-3</v>
      </c>
      <c r="D18" s="110">
        <v>1.5879491999999999E-2</v>
      </c>
      <c r="E18" s="172">
        <v>0</v>
      </c>
      <c r="F18" s="172">
        <v>0.2</v>
      </c>
      <c r="G18" s="172">
        <v>0.05</v>
      </c>
      <c r="H18" s="128">
        <v>0.1</v>
      </c>
    </row>
    <row r="19" spans="1:8" x14ac:dyDescent="0.35">
      <c r="B19" s="18" t="s">
        <v>117</v>
      </c>
      <c r="C19" s="112">
        <v>0.5</v>
      </c>
      <c r="D19" s="112">
        <v>0.5</v>
      </c>
      <c r="E19" s="181">
        <v>1.7</v>
      </c>
      <c r="F19" s="181">
        <v>3</v>
      </c>
      <c r="G19" s="181">
        <v>3.69</v>
      </c>
      <c r="H19" s="129">
        <v>97.87</v>
      </c>
    </row>
    <row r="20" spans="1:8" x14ac:dyDescent="0.35">
      <c r="A20" s="16"/>
      <c r="B20" s="57" t="s">
        <v>118</v>
      </c>
      <c r="C20" s="130">
        <v>33.4</v>
      </c>
      <c r="D20" s="130">
        <v>33.1</v>
      </c>
      <c r="E20" s="297">
        <v>27.8</v>
      </c>
      <c r="F20" s="297">
        <v>237.1</v>
      </c>
      <c r="G20" s="297">
        <v>372.62</v>
      </c>
      <c r="H20" s="131">
        <v>490.2</v>
      </c>
    </row>
    <row r="21" spans="1:8" x14ac:dyDescent="0.35">
      <c r="B21" s="7" t="s">
        <v>119</v>
      </c>
      <c r="C21" s="110">
        <v>1.4615850000000001E-3</v>
      </c>
      <c r="D21" s="110">
        <v>1.18805E-4</v>
      </c>
      <c r="E21" s="172">
        <v>0</v>
      </c>
      <c r="F21" s="172">
        <v>0.2</v>
      </c>
      <c r="G21" s="172">
        <v>0.18</v>
      </c>
      <c r="H21" s="128">
        <v>0</v>
      </c>
    </row>
    <row r="22" spans="1:8" x14ac:dyDescent="0.35">
      <c r="A22" s="16"/>
      <c r="B22" s="7" t="s">
        <v>120</v>
      </c>
      <c r="C22" s="110" t="s">
        <v>5</v>
      </c>
      <c r="D22" s="110" t="s">
        <v>5</v>
      </c>
      <c r="E22" s="172">
        <v>0.5</v>
      </c>
      <c r="F22" s="172" t="s">
        <v>5</v>
      </c>
      <c r="G22" s="172" t="s">
        <v>5</v>
      </c>
      <c r="H22" s="128">
        <v>0</v>
      </c>
    </row>
    <row r="23" spans="1:8" x14ac:dyDescent="0.35">
      <c r="B23" s="18" t="s">
        <v>121</v>
      </c>
      <c r="C23" s="112" t="s">
        <v>5</v>
      </c>
      <c r="D23" s="112" t="s">
        <v>5</v>
      </c>
      <c r="E23" s="181">
        <v>0.2</v>
      </c>
      <c r="F23" s="181">
        <v>0</v>
      </c>
      <c r="G23" s="181">
        <v>0.27</v>
      </c>
      <c r="H23" s="541">
        <v>-0.15</v>
      </c>
    </row>
    <row r="24" spans="1:8" x14ac:dyDescent="0.35">
      <c r="B24" s="57" t="s">
        <v>770</v>
      </c>
      <c r="C24" s="130">
        <v>33.4</v>
      </c>
      <c r="D24" s="130">
        <v>33.1</v>
      </c>
      <c r="E24" s="297">
        <v>28.56</v>
      </c>
      <c r="F24" s="297">
        <v>236.9</v>
      </c>
      <c r="G24" s="297">
        <v>372.7</v>
      </c>
      <c r="H24" s="131">
        <v>490.05</v>
      </c>
    </row>
    <row r="25" spans="1:8" x14ac:dyDescent="0.35">
      <c r="B25" s="28" t="s">
        <v>122</v>
      </c>
      <c r="C25" s="132" t="s">
        <v>5</v>
      </c>
      <c r="D25" s="132" t="s">
        <v>5</v>
      </c>
      <c r="E25" s="298" t="s">
        <v>5</v>
      </c>
      <c r="F25" s="172" t="s">
        <v>5</v>
      </c>
      <c r="G25" s="172" t="s">
        <v>5</v>
      </c>
      <c r="H25" s="128">
        <v>0</v>
      </c>
    </row>
    <row r="26" spans="1:8" x14ac:dyDescent="0.35">
      <c r="B26" s="76" t="s">
        <v>123</v>
      </c>
      <c r="C26" s="133">
        <v>33.4</v>
      </c>
      <c r="D26" s="169">
        <v>33.1</v>
      </c>
      <c r="E26" s="133">
        <v>28.56</v>
      </c>
      <c r="F26" s="133">
        <v>236.9</v>
      </c>
      <c r="G26" s="133">
        <v>372.7</v>
      </c>
      <c r="H26" s="134">
        <v>490.05</v>
      </c>
    </row>
  </sheetData>
  <hyperlinks>
    <hyperlink ref="H1" location="Investissement!A1" display="Variable suivante" xr:uid="{00000000-0004-0000-2F00-000000000000}"/>
  </hyperlinks>
  <pageMargins left="0.7" right="0.7" top="0.75" bottom="0.75" header="0.3" footer="0.3"/>
  <pageSetup paperSize="9" orientation="portrait" r:id="rId1"/>
  <drawing r:id="rId2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 codeName="Feuil49">
    <tabColor theme="0"/>
  </sheetPr>
  <dimension ref="B1:K55"/>
  <sheetViews>
    <sheetView showGridLines="0" zoomScale="90" zoomScaleNormal="90" workbookViewId="0"/>
  </sheetViews>
  <sheetFormatPr baseColWidth="10" defaultColWidth="11" defaultRowHeight="15.5" x14ac:dyDescent="0.35"/>
  <cols>
    <col min="1" max="1" width="11" style="12"/>
    <col min="2" max="2" width="58.5" style="12" customWidth="1"/>
    <col min="3" max="3" width="11.08203125" style="12" bestFit="1" customWidth="1"/>
    <col min="4" max="5" width="11.25" style="12" bestFit="1" customWidth="1"/>
    <col min="6" max="7" width="13.58203125" style="12" customWidth="1"/>
    <col min="8" max="8" width="14.58203125" style="12" customWidth="1"/>
    <col min="9" max="16384" width="11" style="12"/>
  </cols>
  <sheetData>
    <row r="1" spans="2:8" x14ac:dyDescent="0.35">
      <c r="H1" s="80" t="s">
        <v>253</v>
      </c>
    </row>
    <row r="2" spans="2:8" ht="18" x14ac:dyDescent="0.4">
      <c r="B2" s="11" t="s">
        <v>207</v>
      </c>
      <c r="H2" s="81" t="s">
        <v>254</v>
      </c>
    </row>
    <row r="4" spans="2:8" x14ac:dyDescent="0.35">
      <c r="B4" s="139" t="s">
        <v>124</v>
      </c>
      <c r="C4" s="140">
        <v>44196</v>
      </c>
      <c r="D4" s="140">
        <v>44561</v>
      </c>
      <c r="E4" s="140">
        <v>44926</v>
      </c>
      <c r="F4" s="140">
        <v>45291</v>
      </c>
      <c r="G4" s="140">
        <v>45657</v>
      </c>
      <c r="H4" s="140">
        <v>46022</v>
      </c>
    </row>
    <row r="5" spans="2:8" s="135" customFormat="1" x14ac:dyDescent="0.35">
      <c r="B5" s="104" t="s">
        <v>125</v>
      </c>
      <c r="C5" s="104"/>
      <c r="D5" s="170"/>
      <c r="E5" s="170"/>
      <c r="F5" s="170"/>
      <c r="G5" s="170"/>
      <c r="H5" s="143"/>
    </row>
    <row r="6" spans="2:8" s="135" customFormat="1" x14ac:dyDescent="0.35">
      <c r="B6" s="136" t="s">
        <v>126</v>
      </c>
      <c r="C6" s="137"/>
      <c r="D6" s="171"/>
      <c r="E6" s="171"/>
      <c r="F6" s="171"/>
      <c r="G6" s="171"/>
      <c r="H6" s="144"/>
    </row>
    <row r="7" spans="2:8" x14ac:dyDescent="0.35">
      <c r="B7" s="7" t="s">
        <v>127</v>
      </c>
      <c r="C7" s="445">
        <v>227.84661399999999</v>
      </c>
      <c r="D7" s="427">
        <v>570.26379899999995</v>
      </c>
      <c r="E7" s="427" t="s">
        <v>316</v>
      </c>
      <c r="F7" s="427">
        <v>441.31</v>
      </c>
      <c r="G7" s="427">
        <v>116</v>
      </c>
      <c r="H7" s="444">
        <v>32.020000000000003</v>
      </c>
    </row>
    <row r="8" spans="2:8" x14ac:dyDescent="0.35">
      <c r="B8" s="7" t="s">
        <v>128</v>
      </c>
      <c r="C8" s="445">
        <v>222.156372</v>
      </c>
      <c r="D8" s="427">
        <v>1920.933687</v>
      </c>
      <c r="E8" s="427">
        <v>585.73</v>
      </c>
      <c r="F8" s="427">
        <v>691.93</v>
      </c>
      <c r="G8" s="427">
        <v>79.11</v>
      </c>
      <c r="H8" s="444" t="s">
        <v>5</v>
      </c>
    </row>
    <row r="9" spans="2:8" x14ac:dyDescent="0.35">
      <c r="B9" s="7" t="s">
        <v>129</v>
      </c>
      <c r="C9" s="445">
        <v>450.00298599999996</v>
      </c>
      <c r="D9" s="427">
        <v>2491.197486</v>
      </c>
      <c r="E9" s="427" t="s">
        <v>317</v>
      </c>
      <c r="F9" s="427" t="s">
        <v>597</v>
      </c>
      <c r="G9" s="427">
        <v>195.12</v>
      </c>
      <c r="H9" s="444">
        <v>32.020000000000003</v>
      </c>
    </row>
    <row r="10" spans="2:8" s="135" customFormat="1" x14ac:dyDescent="0.35">
      <c r="B10" s="136" t="s">
        <v>130</v>
      </c>
      <c r="C10" s="462"/>
      <c r="D10" s="458"/>
      <c r="E10" s="458"/>
      <c r="F10" s="458"/>
      <c r="G10" s="458"/>
      <c r="H10" s="459"/>
    </row>
    <row r="11" spans="2:8" x14ac:dyDescent="0.35">
      <c r="B11" s="7" t="s">
        <v>131</v>
      </c>
      <c r="C11" s="445">
        <v>809.82129699999996</v>
      </c>
      <c r="D11" s="427">
        <v>1886.4493170000001</v>
      </c>
      <c r="E11" s="427" t="s">
        <v>318</v>
      </c>
      <c r="F11" s="427" t="s">
        <v>598</v>
      </c>
      <c r="G11" s="427" t="s">
        <v>771</v>
      </c>
      <c r="H11" s="444" t="s">
        <v>1119</v>
      </c>
    </row>
    <row r="12" spans="2:8" x14ac:dyDescent="0.35">
      <c r="B12" s="7" t="s">
        <v>271</v>
      </c>
      <c r="C12" s="445">
        <v>108.79671999999999</v>
      </c>
      <c r="D12" s="427">
        <v>3033.2872670000002</v>
      </c>
      <c r="E12" s="427">
        <v>7.58</v>
      </c>
      <c r="F12" s="427" t="s">
        <v>599</v>
      </c>
      <c r="G12" s="427" t="s">
        <v>772</v>
      </c>
      <c r="H12" s="444" t="s">
        <v>1120</v>
      </c>
    </row>
    <row r="13" spans="2:8" s="135" customFormat="1" x14ac:dyDescent="0.35">
      <c r="B13" s="136" t="s">
        <v>132</v>
      </c>
      <c r="C13" s="462">
        <v>918.61801700000001</v>
      </c>
      <c r="D13" s="458">
        <v>4919.7365840000002</v>
      </c>
      <c r="E13" s="458" t="s">
        <v>319</v>
      </c>
      <c r="F13" s="458" t="s">
        <v>600</v>
      </c>
      <c r="G13" s="458" t="s">
        <v>773</v>
      </c>
      <c r="H13" s="459" t="s">
        <v>1121</v>
      </c>
    </row>
    <row r="14" spans="2:8" s="135" customFormat="1" x14ac:dyDescent="0.35">
      <c r="B14" s="7" t="s">
        <v>133</v>
      </c>
      <c r="C14" s="445"/>
      <c r="D14" s="427"/>
      <c r="E14" s="427"/>
      <c r="F14" s="427"/>
      <c r="G14" s="427"/>
      <c r="H14" s="444"/>
    </row>
    <row r="15" spans="2:8" x14ac:dyDescent="0.35">
      <c r="B15" s="7" t="s">
        <v>272</v>
      </c>
      <c r="C15" s="445">
        <v>64237.540440999997</v>
      </c>
      <c r="D15" s="427">
        <v>76867.910415999999</v>
      </c>
      <c r="E15" s="427" t="s">
        <v>320</v>
      </c>
      <c r="F15" s="427" t="s">
        <v>601</v>
      </c>
      <c r="G15" s="427" t="s">
        <v>774</v>
      </c>
      <c r="H15" s="444" t="s">
        <v>1122</v>
      </c>
    </row>
    <row r="16" spans="2:8" s="135" customFormat="1" x14ac:dyDescent="0.35">
      <c r="B16" s="107" t="s">
        <v>134</v>
      </c>
      <c r="C16" s="452">
        <v>64237.540440999997</v>
      </c>
      <c r="D16" s="453">
        <v>76867.910415999999</v>
      </c>
      <c r="E16" s="453" t="s">
        <v>320</v>
      </c>
      <c r="F16" s="453" t="s">
        <v>601</v>
      </c>
      <c r="G16" s="453" t="s">
        <v>774</v>
      </c>
      <c r="H16" s="454" t="s">
        <v>1122</v>
      </c>
    </row>
    <row r="17" spans="2:8" s="135" customFormat="1" x14ac:dyDescent="0.35">
      <c r="B17" s="106" t="s">
        <v>135</v>
      </c>
      <c r="C17" s="449">
        <v>65606.161443999998</v>
      </c>
      <c r="D17" s="450">
        <v>84278.844486000002</v>
      </c>
      <c r="E17" s="450" t="s">
        <v>321</v>
      </c>
      <c r="F17" s="450" t="s">
        <v>602</v>
      </c>
      <c r="G17" s="450" t="s">
        <v>775</v>
      </c>
      <c r="H17" s="451" t="s">
        <v>1123</v>
      </c>
    </row>
    <row r="18" spans="2:8" s="135" customFormat="1" x14ac:dyDescent="0.35">
      <c r="B18" s="105" t="s">
        <v>136</v>
      </c>
      <c r="C18" s="138"/>
      <c r="D18" s="174"/>
      <c r="E18" s="174"/>
      <c r="F18" s="174"/>
      <c r="G18" s="174"/>
      <c r="H18" s="145"/>
    </row>
    <row r="19" spans="2:8" s="135" customFormat="1" x14ac:dyDescent="0.35">
      <c r="B19" s="136" t="s">
        <v>137</v>
      </c>
      <c r="C19" s="137"/>
      <c r="D19" s="171"/>
      <c r="E19" s="171"/>
      <c r="F19" s="171"/>
      <c r="G19" s="171"/>
      <c r="H19" s="144"/>
    </row>
    <row r="20" spans="2:8" s="135" customFormat="1" x14ac:dyDescent="0.35">
      <c r="B20" s="7" t="s">
        <v>1130</v>
      </c>
      <c r="C20" s="110" t="s">
        <v>5</v>
      </c>
      <c r="D20" s="172" t="s">
        <v>5</v>
      </c>
      <c r="E20" s="172" t="s">
        <v>5</v>
      </c>
      <c r="F20" s="172" t="s">
        <v>5</v>
      </c>
      <c r="G20" s="172" t="s">
        <v>5</v>
      </c>
      <c r="H20" s="144" t="s">
        <v>1124</v>
      </c>
    </row>
    <row r="21" spans="2:8" x14ac:dyDescent="0.35">
      <c r="B21" s="7" t="s">
        <v>273</v>
      </c>
      <c r="C21" s="445">
        <v>3238.4002890000002</v>
      </c>
      <c r="D21" s="427">
        <v>4370.5962179999997</v>
      </c>
      <c r="E21" s="427">
        <v>255.9</v>
      </c>
      <c r="F21" s="427" t="s">
        <v>603</v>
      </c>
      <c r="G21" s="427" t="s">
        <v>776</v>
      </c>
      <c r="H21" s="444" t="s">
        <v>1125</v>
      </c>
    </row>
    <row r="22" spans="2:8" x14ac:dyDescent="0.35">
      <c r="B22" s="7" t="s">
        <v>138</v>
      </c>
      <c r="C22" s="445">
        <v>2380.5929120000001</v>
      </c>
      <c r="D22" s="427">
        <v>2380.5929120000001</v>
      </c>
      <c r="E22" s="427" t="s">
        <v>322</v>
      </c>
      <c r="F22" s="427" t="s">
        <v>322</v>
      </c>
      <c r="G22" s="427" t="s">
        <v>322</v>
      </c>
      <c r="H22" s="444" t="s">
        <v>322</v>
      </c>
    </row>
    <row r="23" spans="2:8" x14ac:dyDescent="0.35">
      <c r="B23" s="127" t="s">
        <v>1131</v>
      </c>
      <c r="C23" s="460" t="s">
        <v>5</v>
      </c>
      <c r="D23" s="529" t="s">
        <v>5</v>
      </c>
      <c r="E23" s="529" t="s">
        <v>5</v>
      </c>
      <c r="F23" s="529" t="s">
        <v>5</v>
      </c>
      <c r="G23" s="529" t="s">
        <v>5</v>
      </c>
      <c r="H23" s="530" t="s">
        <v>1126</v>
      </c>
    </row>
    <row r="24" spans="2:8" s="135" customFormat="1" x14ac:dyDescent="0.35">
      <c r="B24" s="107" t="s">
        <v>139</v>
      </c>
      <c r="C24" s="452">
        <v>5618.9932010000002</v>
      </c>
      <c r="D24" s="453">
        <v>6751.1891299999997</v>
      </c>
      <c r="E24" s="453" t="s">
        <v>323</v>
      </c>
      <c r="F24" s="453" t="s">
        <v>604</v>
      </c>
      <c r="G24" s="453" t="s">
        <v>777</v>
      </c>
      <c r="H24" s="454" t="s">
        <v>1127</v>
      </c>
    </row>
    <row r="25" spans="2:8" s="135" customFormat="1" x14ac:dyDescent="0.35">
      <c r="B25" s="106" t="s">
        <v>140</v>
      </c>
      <c r="C25" s="449">
        <v>5618.9932010000002</v>
      </c>
      <c r="D25" s="450">
        <v>6751.1891299999997</v>
      </c>
      <c r="E25" s="450" t="s">
        <v>323</v>
      </c>
      <c r="F25" s="450" t="s">
        <v>604</v>
      </c>
      <c r="G25" s="450" t="s">
        <v>777</v>
      </c>
      <c r="H25" s="451" t="s">
        <v>1127</v>
      </c>
    </row>
    <row r="26" spans="2:8" s="135" customFormat="1" x14ac:dyDescent="0.35">
      <c r="B26" s="105" t="s">
        <v>141</v>
      </c>
      <c r="C26" s="455"/>
      <c r="D26" s="456"/>
      <c r="E26" s="456"/>
      <c r="F26" s="456"/>
      <c r="G26" s="456"/>
      <c r="H26" s="457"/>
    </row>
    <row r="27" spans="2:8" s="135" customFormat="1" x14ac:dyDescent="0.35">
      <c r="B27" s="299" t="s">
        <v>605</v>
      </c>
      <c r="C27" s="427" t="s">
        <v>5</v>
      </c>
      <c r="D27" s="427" t="s">
        <v>5</v>
      </c>
      <c r="E27" s="427" t="s">
        <v>5</v>
      </c>
      <c r="F27" s="458" t="s">
        <v>606</v>
      </c>
      <c r="G27" s="458" t="s">
        <v>5</v>
      </c>
      <c r="H27" s="459" t="s">
        <v>5</v>
      </c>
    </row>
    <row r="28" spans="2:8" x14ac:dyDescent="0.35">
      <c r="B28" s="300" t="s">
        <v>142</v>
      </c>
      <c r="C28" s="460">
        <v>7584.3425800000005</v>
      </c>
      <c r="D28" s="460">
        <v>18412.507787999999</v>
      </c>
      <c r="E28" s="460" t="s">
        <v>324</v>
      </c>
      <c r="F28" s="458" t="s">
        <v>607</v>
      </c>
      <c r="G28" s="458" t="s">
        <v>778</v>
      </c>
      <c r="H28" s="459" t="s">
        <v>1128</v>
      </c>
    </row>
    <row r="29" spans="2:8" s="135" customFormat="1" x14ac:dyDescent="0.35">
      <c r="B29" s="105" t="s">
        <v>143</v>
      </c>
      <c r="C29" s="461">
        <v>7584.3425800000005</v>
      </c>
      <c r="D29" s="456">
        <v>18412.507787999999</v>
      </c>
      <c r="E29" s="456" t="s">
        <v>324</v>
      </c>
      <c r="F29" s="456" t="s">
        <v>608</v>
      </c>
      <c r="G29" s="456" t="s">
        <v>778</v>
      </c>
      <c r="H29" s="457" t="s">
        <v>1128</v>
      </c>
    </row>
    <row r="30" spans="2:8" s="135" customFormat="1" x14ac:dyDescent="0.35">
      <c r="B30" s="105" t="s">
        <v>144</v>
      </c>
      <c r="C30" s="455">
        <v>78809.497224999999</v>
      </c>
      <c r="D30" s="456">
        <v>109442.541404</v>
      </c>
      <c r="E30" s="456" t="s">
        <v>325</v>
      </c>
      <c r="F30" s="456" t="s">
        <v>609</v>
      </c>
      <c r="G30" s="456" t="s">
        <v>779</v>
      </c>
      <c r="H30" s="457" t="s">
        <v>1129</v>
      </c>
    </row>
    <row r="31" spans="2:8" s="135" customFormat="1" x14ac:dyDescent="0.35">
      <c r="B31" s="141" t="s">
        <v>145</v>
      </c>
      <c r="C31" s="142">
        <v>44196</v>
      </c>
      <c r="D31" s="142">
        <v>44561</v>
      </c>
      <c r="E31" s="142">
        <v>44926</v>
      </c>
      <c r="F31" s="142">
        <v>45291</v>
      </c>
      <c r="G31" s="142">
        <v>45657</v>
      </c>
      <c r="H31" s="142">
        <v>46022</v>
      </c>
    </row>
    <row r="32" spans="2:8" s="135" customFormat="1" x14ac:dyDescent="0.35">
      <c r="B32" s="105" t="s">
        <v>146</v>
      </c>
      <c r="C32" s="138"/>
      <c r="D32" s="174"/>
      <c r="E32" s="174"/>
      <c r="F32" s="174"/>
      <c r="G32" s="174"/>
      <c r="H32" s="145"/>
    </row>
    <row r="33" spans="2:11" x14ac:dyDescent="0.35">
      <c r="B33" s="7" t="s">
        <v>147</v>
      </c>
      <c r="C33" s="445">
        <v>1500</v>
      </c>
      <c r="D33" s="427">
        <v>1500</v>
      </c>
      <c r="E33" s="427" t="s">
        <v>326</v>
      </c>
      <c r="F33" s="427">
        <v>1500</v>
      </c>
      <c r="G33" s="427">
        <v>1500</v>
      </c>
      <c r="H33" s="111" t="s">
        <v>326</v>
      </c>
      <c r="J33" s="496"/>
    </row>
    <row r="34" spans="2:11" x14ac:dyDescent="0.35">
      <c r="B34" s="7" t="s">
        <v>1133</v>
      </c>
      <c r="C34" s="445" t="s">
        <v>5</v>
      </c>
      <c r="D34" s="427" t="s">
        <v>5</v>
      </c>
      <c r="E34" s="427" t="s">
        <v>5</v>
      </c>
      <c r="F34" s="427">
        <v>130841.81883099998</v>
      </c>
      <c r="G34" s="427">
        <v>367734.89</v>
      </c>
      <c r="H34" s="111" t="s">
        <v>781</v>
      </c>
    </row>
    <row r="35" spans="2:11" x14ac:dyDescent="0.35">
      <c r="B35" s="7" t="s">
        <v>148</v>
      </c>
      <c r="C35" s="445">
        <v>33368.252412000002</v>
      </c>
      <c r="D35" s="427">
        <v>33047.953018</v>
      </c>
      <c r="E35" s="427">
        <v>28559.89</v>
      </c>
      <c r="F35" s="427">
        <v>236893.06</v>
      </c>
      <c r="G35" s="427">
        <v>372702.07</v>
      </c>
      <c r="H35" s="111" t="s">
        <v>1132</v>
      </c>
    </row>
    <row r="36" spans="2:11" x14ac:dyDescent="0.35">
      <c r="B36" s="7" t="s">
        <v>149</v>
      </c>
      <c r="C36" s="445">
        <v>35865.728481999999</v>
      </c>
      <c r="D36" s="427">
        <v>69233.980893999993</v>
      </c>
      <c r="E36" s="427">
        <v>102281.93</v>
      </c>
      <c r="F36" s="427" t="s">
        <v>5</v>
      </c>
      <c r="G36" s="427" t="s">
        <v>5</v>
      </c>
      <c r="H36" s="111" t="s">
        <v>780</v>
      </c>
    </row>
    <row r="37" spans="2:11" x14ac:dyDescent="0.35">
      <c r="B37" s="7" t="s">
        <v>150</v>
      </c>
      <c r="C37" s="445">
        <v>205.98627300000001</v>
      </c>
      <c r="D37" s="427">
        <v>510.29342500000001</v>
      </c>
      <c r="E37" s="427">
        <v>377.67</v>
      </c>
      <c r="F37" s="427">
        <v>207.96</v>
      </c>
      <c r="G37" s="427">
        <v>96.09</v>
      </c>
      <c r="H37" s="444">
        <v>29.66</v>
      </c>
    </row>
    <row r="38" spans="2:11" x14ac:dyDescent="0.35">
      <c r="B38" s="51" t="s">
        <v>151</v>
      </c>
      <c r="C38" s="446">
        <v>194.93382600000001</v>
      </c>
      <c r="D38" s="447">
        <v>294.89747799999998</v>
      </c>
      <c r="E38" s="447">
        <v>294.89999999999998</v>
      </c>
      <c r="F38" s="447">
        <v>8536.5</v>
      </c>
      <c r="G38" s="447">
        <v>13736.57</v>
      </c>
      <c r="H38" s="115" t="s">
        <v>782</v>
      </c>
      <c r="K38" s="496"/>
    </row>
    <row r="39" spans="2:11" s="135" customFormat="1" x14ac:dyDescent="0.35">
      <c r="B39" s="106" t="s">
        <v>152</v>
      </c>
      <c r="C39" s="114">
        <v>71134.900993000003</v>
      </c>
      <c r="D39" s="173">
        <v>104587.12481499999</v>
      </c>
      <c r="E39" s="173">
        <v>133014.39000000001</v>
      </c>
      <c r="F39" s="450">
        <v>377979.33883099997</v>
      </c>
      <c r="G39" s="173">
        <v>755769.62</v>
      </c>
      <c r="H39" s="451">
        <v>1245748.76</v>
      </c>
    </row>
    <row r="40" spans="2:11" s="135" customFormat="1" x14ac:dyDescent="0.35">
      <c r="B40" s="105" t="s">
        <v>153</v>
      </c>
      <c r="C40" s="138"/>
      <c r="D40" s="174"/>
      <c r="E40" s="174"/>
      <c r="F40" s="174"/>
      <c r="G40" s="174"/>
      <c r="H40" s="145"/>
    </row>
    <row r="41" spans="2:11" x14ac:dyDescent="0.35">
      <c r="B41" s="7" t="s">
        <v>154</v>
      </c>
      <c r="C41" s="445" t="s">
        <v>5</v>
      </c>
      <c r="D41" s="427" t="s">
        <v>5</v>
      </c>
      <c r="E41" s="427" t="s">
        <v>5</v>
      </c>
      <c r="F41" s="427" t="s">
        <v>5</v>
      </c>
      <c r="G41" s="427" t="s">
        <v>5</v>
      </c>
      <c r="H41" s="444" t="s">
        <v>5</v>
      </c>
    </row>
    <row r="42" spans="2:11" x14ac:dyDescent="0.35">
      <c r="B42" s="127" t="s">
        <v>1172</v>
      </c>
      <c r="C42" s="460" t="s">
        <v>5</v>
      </c>
      <c r="D42" s="529" t="s">
        <v>5</v>
      </c>
      <c r="E42" s="529" t="s">
        <v>5</v>
      </c>
      <c r="F42" s="529">
        <v>30233.171169000001</v>
      </c>
      <c r="G42" s="529">
        <v>85713.13</v>
      </c>
      <c r="H42" s="530">
        <v>157510.37</v>
      </c>
    </row>
    <row r="43" spans="2:11" x14ac:dyDescent="0.35">
      <c r="B43" s="51" t="s">
        <v>155</v>
      </c>
      <c r="C43" s="446">
        <v>506.31248399999998</v>
      </c>
      <c r="D43" s="447">
        <v>506.31248399999998</v>
      </c>
      <c r="E43" s="447">
        <v>0</v>
      </c>
      <c r="F43" s="447">
        <v>0</v>
      </c>
      <c r="G43" s="447">
        <v>43.8</v>
      </c>
      <c r="H43" s="448">
        <v>91303.45</v>
      </c>
    </row>
    <row r="44" spans="2:11" s="135" customFormat="1" x14ac:dyDescent="0.35">
      <c r="B44" s="106" t="s">
        <v>156</v>
      </c>
      <c r="C44" s="449">
        <v>506.31248399999998</v>
      </c>
      <c r="D44" s="450">
        <v>506.31248399999998</v>
      </c>
      <c r="E44" s="450">
        <v>0</v>
      </c>
      <c r="F44" s="450">
        <v>30233.171169000001</v>
      </c>
      <c r="G44" s="450">
        <v>85756.94</v>
      </c>
      <c r="H44" s="451">
        <v>248813.82</v>
      </c>
    </row>
    <row r="45" spans="2:11" s="135" customFormat="1" x14ac:dyDescent="0.35">
      <c r="B45" s="106" t="s">
        <v>1173</v>
      </c>
      <c r="C45" s="449">
        <f>+C39+C44</f>
        <v>71641.213476999998</v>
      </c>
      <c r="D45" s="449">
        <f t="shared" ref="D45:F45" si="0">+D39+D44</f>
        <v>105093.43729899998</v>
      </c>
      <c r="E45" s="449">
        <f t="shared" si="0"/>
        <v>133014.39000000001</v>
      </c>
      <c r="F45" s="449">
        <f t="shared" si="0"/>
        <v>408212.50999999995</v>
      </c>
      <c r="G45" s="450">
        <f>+G39+G44</f>
        <v>841526.56</v>
      </c>
      <c r="H45" s="530">
        <f>+H39+H44</f>
        <v>1494562.58</v>
      </c>
    </row>
    <row r="46" spans="2:11" s="135" customFormat="1" x14ac:dyDescent="0.35">
      <c r="B46" s="105" t="s">
        <v>157</v>
      </c>
      <c r="C46" s="455"/>
      <c r="D46" s="456"/>
      <c r="E46" s="456"/>
      <c r="F46" s="456"/>
      <c r="G46" s="456"/>
      <c r="H46" s="457"/>
    </row>
    <row r="47" spans="2:11" x14ac:dyDescent="0.35">
      <c r="B47" s="7" t="s">
        <v>158</v>
      </c>
      <c r="C47" s="445">
        <v>16.909033000000001</v>
      </c>
      <c r="D47" s="427" t="s">
        <v>5</v>
      </c>
      <c r="E47" s="427">
        <v>115.92</v>
      </c>
      <c r="F47" s="427" t="s">
        <v>5</v>
      </c>
      <c r="G47" s="427">
        <v>914.89</v>
      </c>
      <c r="H47" s="444" t="s">
        <v>1134</v>
      </c>
    </row>
    <row r="48" spans="2:11" x14ac:dyDescent="0.35">
      <c r="B48" s="7" t="s">
        <v>159</v>
      </c>
      <c r="C48" s="445" t="s">
        <v>5</v>
      </c>
      <c r="D48" s="427" t="s">
        <v>5</v>
      </c>
      <c r="E48" s="427"/>
      <c r="F48" s="427" t="s">
        <v>5</v>
      </c>
      <c r="G48" s="427" t="s">
        <v>783</v>
      </c>
      <c r="H48" s="444" t="s">
        <v>5</v>
      </c>
    </row>
    <row r="49" spans="2:8" x14ac:dyDescent="0.35">
      <c r="B49" s="7" t="s">
        <v>160</v>
      </c>
      <c r="C49" s="445">
        <v>18.860849999999999</v>
      </c>
      <c r="D49" s="427">
        <v>20.397724</v>
      </c>
      <c r="E49" s="427"/>
      <c r="F49" s="427" t="s">
        <v>5</v>
      </c>
      <c r="G49" s="427">
        <v>28.75</v>
      </c>
      <c r="H49" s="444">
        <v>105.2</v>
      </c>
    </row>
    <row r="50" spans="2:8" x14ac:dyDescent="0.35">
      <c r="B50" s="7" t="s">
        <v>161</v>
      </c>
      <c r="C50" s="445">
        <v>214.01037600000001</v>
      </c>
      <c r="D50" s="427">
        <v>335.20934399999999</v>
      </c>
      <c r="E50" s="427">
        <v>647.4</v>
      </c>
      <c r="F50" s="427" t="s">
        <v>5</v>
      </c>
      <c r="G50" s="427">
        <v>0</v>
      </c>
      <c r="H50" s="444" t="s">
        <v>1135</v>
      </c>
    </row>
    <row r="51" spans="2:8" x14ac:dyDescent="0.35">
      <c r="B51" s="7" t="s">
        <v>274</v>
      </c>
      <c r="C51" s="445" t="s">
        <v>5</v>
      </c>
      <c r="D51" s="427" t="s">
        <v>5</v>
      </c>
      <c r="E51" s="427"/>
      <c r="F51" s="427">
        <v>2824.9</v>
      </c>
      <c r="G51" s="427">
        <v>338.98</v>
      </c>
      <c r="H51" s="444" t="s">
        <v>1136</v>
      </c>
    </row>
    <row r="52" spans="2:8" x14ac:dyDescent="0.35">
      <c r="B52" s="7" t="s">
        <v>162</v>
      </c>
      <c r="C52" s="445">
        <v>2380.5929120000001</v>
      </c>
      <c r="D52" s="427">
        <v>2380.592913</v>
      </c>
      <c r="E52" s="427" t="s">
        <v>322</v>
      </c>
      <c r="F52" s="427" t="s">
        <v>322</v>
      </c>
      <c r="G52" s="427" t="s">
        <v>322</v>
      </c>
      <c r="H52" s="444" t="s">
        <v>322</v>
      </c>
    </row>
    <row r="53" spans="2:8" x14ac:dyDescent="0.35">
      <c r="B53" s="51" t="s">
        <v>163</v>
      </c>
      <c r="C53" s="446">
        <v>4537.9105769999996</v>
      </c>
      <c r="D53" s="447">
        <v>1612.9041239999999</v>
      </c>
      <c r="E53" s="447" t="s">
        <v>327</v>
      </c>
      <c r="F53" s="447" t="s">
        <v>610</v>
      </c>
      <c r="G53" s="447" t="s">
        <v>784</v>
      </c>
      <c r="H53" s="448" t="s">
        <v>1171</v>
      </c>
    </row>
    <row r="54" spans="2:8" s="135" customFormat="1" x14ac:dyDescent="0.35">
      <c r="B54" s="106" t="s">
        <v>164</v>
      </c>
      <c r="C54" s="449">
        <v>7168.2837479999998</v>
      </c>
      <c r="D54" s="450">
        <v>4349.1041049999994</v>
      </c>
      <c r="E54" s="450" t="s">
        <v>328</v>
      </c>
      <c r="F54" s="450">
        <v>34755.86</v>
      </c>
      <c r="G54" s="450" t="s">
        <v>785</v>
      </c>
      <c r="H54" s="451" t="s">
        <v>1137</v>
      </c>
    </row>
    <row r="55" spans="2:8" s="135" customFormat="1" x14ac:dyDescent="0.35">
      <c r="B55" s="105" t="s">
        <v>165</v>
      </c>
      <c r="C55" s="455">
        <v>78809.497224999999</v>
      </c>
      <c r="D55" s="456">
        <v>109442.54140399999</v>
      </c>
      <c r="E55" s="456" t="s">
        <v>325</v>
      </c>
      <c r="F55" s="456">
        <v>442968.38</v>
      </c>
      <c r="G55" s="456" t="s">
        <v>779</v>
      </c>
      <c r="H55" s="457" t="s">
        <v>1129</v>
      </c>
    </row>
  </sheetData>
  <hyperlinks>
    <hyperlink ref="H1" location="'Indicateurs de performance'!A1" display="Variable suivante" xr:uid="{00000000-0004-0000-3000-000000000000}"/>
    <hyperlink ref="H2" location="'Compte de résultats'!A1" display="Variable précédente" xr:uid="{00000000-0004-0000-3000-000001000000}"/>
  </hyperlink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76C19C-55B2-4EA3-9FAC-F70B95278081}">
  <sheetPr>
    <tabColor theme="0"/>
  </sheetPr>
  <dimension ref="A1:I16"/>
  <sheetViews>
    <sheetView workbookViewId="0">
      <selection activeCell="G1" sqref="G1"/>
    </sheetView>
  </sheetViews>
  <sheetFormatPr baseColWidth="10" defaultColWidth="10.6640625" defaultRowHeight="15.5" x14ac:dyDescent="0.35"/>
  <cols>
    <col min="1" max="1" width="10.6640625" style="201"/>
    <col min="2" max="2" width="15.6640625" style="201" customWidth="1"/>
    <col min="3" max="3" width="14.6640625" style="201" customWidth="1"/>
    <col min="4" max="4" width="18.6640625" style="201" customWidth="1"/>
    <col min="5" max="5" width="18.1640625" style="201" customWidth="1"/>
    <col min="6" max="6" width="16.1640625" style="201" customWidth="1"/>
    <col min="7" max="16384" width="10.6640625" style="201"/>
  </cols>
  <sheetData>
    <row r="1" spans="1:9" x14ac:dyDescent="0.35">
      <c r="A1" s="202"/>
      <c r="B1" s="202"/>
      <c r="C1" s="202"/>
      <c r="G1" s="203" t="s">
        <v>253</v>
      </c>
      <c r="I1" s="203"/>
    </row>
    <row r="2" spans="1:9" ht="18" x14ac:dyDescent="0.4">
      <c r="A2" s="202"/>
      <c r="B2" s="204" t="s">
        <v>366</v>
      </c>
      <c r="C2" s="204"/>
      <c r="G2" s="205" t="s">
        <v>254</v>
      </c>
    </row>
    <row r="3" spans="1:9" x14ac:dyDescent="0.35">
      <c r="A3" s="202"/>
      <c r="B3" s="202"/>
      <c r="C3" s="202"/>
      <c r="D3" s="202"/>
      <c r="E3" s="202"/>
      <c r="F3" s="202"/>
    </row>
    <row r="4" spans="1:9" x14ac:dyDescent="0.35">
      <c r="A4" s="202"/>
      <c r="B4" s="17" t="s">
        <v>101</v>
      </c>
      <c r="C4" s="312">
        <v>2022</v>
      </c>
      <c r="D4" s="13">
        <v>2023</v>
      </c>
      <c r="E4" s="13">
        <v>2024</v>
      </c>
      <c r="F4" s="13">
        <v>2025</v>
      </c>
    </row>
    <row r="5" spans="1:9" x14ac:dyDescent="0.35">
      <c r="A5" s="202"/>
      <c r="B5" s="7" t="s">
        <v>59</v>
      </c>
      <c r="C5" s="8" t="s">
        <v>5</v>
      </c>
      <c r="D5" s="8" t="s">
        <v>5</v>
      </c>
      <c r="E5" s="506">
        <v>1</v>
      </c>
      <c r="F5" s="400" t="s">
        <v>5</v>
      </c>
    </row>
    <row r="6" spans="1:9" x14ac:dyDescent="0.35">
      <c r="A6" s="202"/>
      <c r="B6" s="7" t="s">
        <v>60</v>
      </c>
      <c r="C6" s="8" t="s">
        <v>5</v>
      </c>
      <c r="D6" s="8" t="s">
        <v>367</v>
      </c>
      <c r="E6" s="506">
        <v>1917</v>
      </c>
      <c r="F6" s="400" t="s">
        <v>897</v>
      </c>
    </row>
    <row r="7" spans="1:9" x14ac:dyDescent="0.35">
      <c r="A7" s="202"/>
      <c r="B7" s="7" t="s">
        <v>61</v>
      </c>
      <c r="C7" s="8" t="s">
        <v>5</v>
      </c>
      <c r="D7" s="8" t="s">
        <v>614</v>
      </c>
      <c r="E7" s="506">
        <v>23885</v>
      </c>
      <c r="F7" s="400" t="s">
        <v>898</v>
      </c>
    </row>
    <row r="8" spans="1:9" x14ac:dyDescent="0.35">
      <c r="A8" s="202"/>
      <c r="B8" s="7" t="s">
        <v>62</v>
      </c>
      <c r="C8" s="8" t="s">
        <v>5</v>
      </c>
      <c r="D8" s="8" t="s">
        <v>615</v>
      </c>
      <c r="E8" s="506">
        <v>56411</v>
      </c>
      <c r="F8" s="400" t="s">
        <v>899</v>
      </c>
    </row>
    <row r="9" spans="1:9" x14ac:dyDescent="0.35">
      <c r="A9" s="202"/>
      <c r="B9" s="7" t="s">
        <v>63</v>
      </c>
      <c r="C9" s="8" t="s">
        <v>5</v>
      </c>
      <c r="D9" s="8" t="s">
        <v>616</v>
      </c>
      <c r="E9" s="506">
        <v>32120</v>
      </c>
      <c r="F9" s="400" t="s">
        <v>900</v>
      </c>
    </row>
    <row r="10" spans="1:9" x14ac:dyDescent="0.35">
      <c r="A10" s="202"/>
      <c r="B10" s="7" t="s">
        <v>64</v>
      </c>
      <c r="C10" s="8" t="s">
        <v>5</v>
      </c>
      <c r="D10" s="8" t="s">
        <v>617</v>
      </c>
      <c r="E10" s="506">
        <v>42888</v>
      </c>
      <c r="F10" s="400" t="s">
        <v>901</v>
      </c>
    </row>
    <row r="11" spans="1:9" x14ac:dyDescent="0.35">
      <c r="A11" s="202"/>
      <c r="B11" s="7" t="s">
        <v>65</v>
      </c>
      <c r="C11" s="8" t="s">
        <v>5</v>
      </c>
      <c r="D11" s="8" t="s">
        <v>618</v>
      </c>
      <c r="E11" s="506">
        <v>501379</v>
      </c>
      <c r="F11" s="400" t="s">
        <v>902</v>
      </c>
    </row>
    <row r="12" spans="1:9" x14ac:dyDescent="0.35">
      <c r="A12" s="202"/>
      <c r="B12" s="7" t="s">
        <v>66</v>
      </c>
      <c r="C12" s="8" t="s">
        <v>5</v>
      </c>
      <c r="D12" s="8" t="s">
        <v>619</v>
      </c>
      <c r="E12" s="506">
        <v>32679</v>
      </c>
      <c r="F12" s="400" t="s">
        <v>903</v>
      </c>
    </row>
    <row r="13" spans="1:9" x14ac:dyDescent="0.35">
      <c r="A13" s="202"/>
      <c r="B13" s="7" t="s">
        <v>67</v>
      </c>
      <c r="C13" s="8" t="s">
        <v>5</v>
      </c>
      <c r="D13" s="8" t="s">
        <v>620</v>
      </c>
      <c r="E13" s="506">
        <v>569</v>
      </c>
      <c r="F13" s="400" t="s">
        <v>904</v>
      </c>
    </row>
    <row r="14" spans="1:9" x14ac:dyDescent="0.35">
      <c r="A14" s="202"/>
      <c r="B14" s="7" t="s">
        <v>68</v>
      </c>
      <c r="C14" s="8" t="s">
        <v>5</v>
      </c>
      <c r="D14" s="8" t="s">
        <v>621</v>
      </c>
      <c r="E14" s="506">
        <v>2466</v>
      </c>
      <c r="F14" s="400" t="s">
        <v>905</v>
      </c>
    </row>
    <row r="15" spans="1:9" x14ac:dyDescent="0.35">
      <c r="A15" s="202"/>
      <c r="B15" s="18" t="s">
        <v>69</v>
      </c>
      <c r="C15" s="370" t="s">
        <v>5</v>
      </c>
      <c r="D15" s="8" t="s">
        <v>622</v>
      </c>
      <c r="E15" s="506">
        <v>3879</v>
      </c>
      <c r="F15" s="400" t="s">
        <v>906</v>
      </c>
    </row>
    <row r="16" spans="1:9" x14ac:dyDescent="0.35">
      <c r="A16" s="12"/>
      <c r="B16" s="76" t="s">
        <v>14</v>
      </c>
      <c r="C16" s="30" t="s">
        <v>5</v>
      </c>
      <c r="D16" s="26">
        <v>689908</v>
      </c>
      <c r="E16" s="26">
        <v>698194</v>
      </c>
      <c r="F16" s="199" t="s">
        <v>790</v>
      </c>
    </row>
  </sheetData>
  <hyperlinks>
    <hyperlink ref="G1" location="'Cot. H EPST par prov&amp;par grade'!A1" display="Variable suivante" xr:uid="{9F97B3BA-03E7-413F-930E-1BE26FCE004A}"/>
    <hyperlink ref="G2" location="'Cotisants hors EPST par grade'!A1" display="Variable précédente" xr:uid="{53BB1BC2-2460-4590-B073-BA8F3A4DCC49}"/>
  </hyperlinks>
  <pageMargins left="0.7" right="0.7" top="0.75" bottom="0.75" header="0.3" footer="0.3"/>
  <drawing r:id="rId1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 codeName="Feuil50">
    <tabColor theme="0"/>
  </sheetPr>
  <dimension ref="B1:J14"/>
  <sheetViews>
    <sheetView showGridLines="0" workbookViewId="0">
      <selection activeCell="J1" sqref="J1"/>
    </sheetView>
  </sheetViews>
  <sheetFormatPr baseColWidth="10" defaultColWidth="11" defaultRowHeight="15.5" x14ac:dyDescent="0.35"/>
  <cols>
    <col min="1" max="1" width="11" style="12"/>
    <col min="2" max="2" width="55.4140625" style="12" customWidth="1"/>
    <col min="3" max="3" width="21.58203125" style="12" bestFit="1" customWidth="1"/>
    <col min="4" max="6" width="11" style="12"/>
    <col min="7" max="8" width="14.25" style="12" customWidth="1"/>
    <col min="9" max="16384" width="11" style="12"/>
  </cols>
  <sheetData>
    <row r="1" spans="2:10" x14ac:dyDescent="0.35">
      <c r="H1" s="80"/>
      <c r="J1" s="80" t="s">
        <v>253</v>
      </c>
    </row>
    <row r="2" spans="2:10" ht="18" x14ac:dyDescent="0.4">
      <c r="B2" s="11" t="s">
        <v>1</v>
      </c>
      <c r="H2" s="81"/>
      <c r="J2" s="81" t="s">
        <v>254</v>
      </c>
    </row>
    <row r="4" spans="2:10" x14ac:dyDescent="0.35">
      <c r="B4" s="17" t="s">
        <v>166</v>
      </c>
      <c r="C4" s="21" t="s">
        <v>167</v>
      </c>
      <c r="D4" s="13">
        <v>2020</v>
      </c>
      <c r="E4" s="13">
        <v>2021</v>
      </c>
      <c r="F4" s="13">
        <v>2022</v>
      </c>
      <c r="G4" s="13">
        <v>2023</v>
      </c>
      <c r="H4" s="13">
        <v>2024</v>
      </c>
      <c r="I4" s="13">
        <v>2025</v>
      </c>
    </row>
    <row r="5" spans="2:10" x14ac:dyDescent="0.35">
      <c r="B5" s="7" t="s">
        <v>168</v>
      </c>
      <c r="C5" s="7" t="s">
        <v>169</v>
      </c>
      <c r="D5" s="10">
        <v>0.13730000000000001</v>
      </c>
      <c r="E5" s="176">
        <v>0.14910000000000001</v>
      </c>
      <c r="F5" s="176">
        <v>0.15609999999999999</v>
      </c>
      <c r="G5" s="176">
        <v>0.1371</v>
      </c>
      <c r="H5" s="176">
        <v>0.1472</v>
      </c>
      <c r="I5" s="441">
        <v>0.14380000000000001</v>
      </c>
    </row>
    <row r="6" spans="2:10" x14ac:dyDescent="0.35">
      <c r="B6" s="7" t="s">
        <v>170</v>
      </c>
      <c r="C6" s="7" t="s">
        <v>171</v>
      </c>
      <c r="D6" s="10">
        <v>0.33600000000000002</v>
      </c>
      <c r="E6" s="177">
        <v>0.36880000000000002</v>
      </c>
      <c r="F6" s="177">
        <v>0.39</v>
      </c>
      <c r="G6" s="177">
        <v>0.30919999999999997</v>
      </c>
      <c r="H6" s="177">
        <v>0.4899</v>
      </c>
      <c r="I6" s="358">
        <v>0.26</v>
      </c>
    </row>
    <row r="7" spans="2:10" x14ac:dyDescent="0.35">
      <c r="B7" s="7" t="s">
        <v>172</v>
      </c>
      <c r="C7" s="7" t="s">
        <v>173</v>
      </c>
      <c r="D7" s="10">
        <v>1.002</v>
      </c>
      <c r="E7" s="178">
        <v>0.96909999999999996</v>
      </c>
      <c r="F7" s="178">
        <v>0.51</v>
      </c>
      <c r="G7" s="178">
        <v>0.73219999999999996</v>
      </c>
      <c r="H7" s="178">
        <v>0.80959999999999999</v>
      </c>
      <c r="I7" s="263">
        <v>0.58819999999999995</v>
      </c>
    </row>
    <row r="8" spans="2:10" x14ac:dyDescent="0.35">
      <c r="B8" s="7" t="s">
        <v>174</v>
      </c>
      <c r="C8" s="7" t="s">
        <v>175</v>
      </c>
      <c r="D8" s="8">
        <v>38.39</v>
      </c>
      <c r="E8" s="179">
        <v>45.37</v>
      </c>
      <c r="F8" s="427">
        <v>5.41</v>
      </c>
      <c r="G8" s="427">
        <v>14.47</v>
      </c>
      <c r="H8" s="427">
        <v>10.53</v>
      </c>
      <c r="I8" s="442">
        <v>16.34</v>
      </c>
    </row>
    <row r="9" spans="2:10" x14ac:dyDescent="0.35">
      <c r="B9" s="18" t="s">
        <v>176</v>
      </c>
      <c r="C9" s="19" t="s">
        <v>177</v>
      </c>
      <c r="D9" s="40">
        <v>5.6509999999999998</v>
      </c>
      <c r="E9" s="180">
        <v>4.8872999999999998</v>
      </c>
      <c r="F9" s="180">
        <v>1.8292999999999999</v>
      </c>
      <c r="G9" s="180">
        <v>3.3088000000000002</v>
      </c>
      <c r="H9" s="180">
        <v>3.4582000000000002</v>
      </c>
      <c r="I9" s="443">
        <v>2.2208999999999999</v>
      </c>
    </row>
    <row r="14" spans="2:10" x14ac:dyDescent="0.35">
      <c r="C14" s="12" t="s">
        <v>3</v>
      </c>
    </row>
  </sheetData>
  <hyperlinks>
    <hyperlink ref="J1" location="Revenus!A1" display="Variable suivante" xr:uid="{00000000-0004-0000-3100-000000000000}"/>
    <hyperlink ref="J2" location="Bilan!A1" display="Variable précédente" xr:uid="{00000000-0004-0000-3100-000001000000}"/>
  </hyperlinks>
  <pageMargins left="0.7" right="0.7" top="0.75" bottom="0.75" header="0.3" footer="0.3"/>
  <drawing r:id="rId1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 codeName="Feuil51">
    <tabColor theme="0"/>
  </sheetPr>
  <dimension ref="B1:H10"/>
  <sheetViews>
    <sheetView showGridLines="0" workbookViewId="0">
      <selection activeCell="H1" sqref="H1"/>
    </sheetView>
  </sheetViews>
  <sheetFormatPr baseColWidth="10" defaultColWidth="11" defaultRowHeight="15.5" x14ac:dyDescent="0.35"/>
  <cols>
    <col min="1" max="1" width="11" style="12"/>
    <col min="2" max="2" width="32.58203125" style="12" bestFit="1" customWidth="1"/>
    <col min="3" max="3" width="17.33203125" style="12" customWidth="1"/>
    <col min="4" max="4" width="13.4140625" style="12" customWidth="1"/>
    <col min="5" max="5" width="12.4140625" style="12" customWidth="1"/>
    <col min="6" max="6" width="13.6640625" style="12" customWidth="1"/>
    <col min="7" max="7" width="16.4140625" style="12" customWidth="1"/>
    <col min="8" max="8" width="16.33203125" style="12" customWidth="1"/>
    <col min="9" max="16384" width="11" style="12"/>
  </cols>
  <sheetData>
    <row r="1" spans="2:8" x14ac:dyDescent="0.35">
      <c r="H1" s="80" t="s">
        <v>253</v>
      </c>
    </row>
    <row r="2" spans="2:8" ht="18" x14ac:dyDescent="0.4">
      <c r="B2" s="11" t="s">
        <v>275</v>
      </c>
      <c r="H2" s="81" t="s">
        <v>254</v>
      </c>
    </row>
    <row r="4" spans="2:8" x14ac:dyDescent="0.35">
      <c r="B4" s="17" t="s">
        <v>78</v>
      </c>
      <c r="C4" s="13">
        <v>2020</v>
      </c>
      <c r="D4" s="13">
        <v>2021</v>
      </c>
      <c r="E4" s="13">
        <v>2022</v>
      </c>
      <c r="F4" s="13">
        <v>2023</v>
      </c>
      <c r="G4" s="13">
        <v>2024</v>
      </c>
      <c r="H4" s="13">
        <v>2025</v>
      </c>
    </row>
    <row r="5" spans="2:8" x14ac:dyDescent="0.35">
      <c r="B5" s="7" t="s">
        <v>104</v>
      </c>
      <c r="C5" s="110">
        <v>33.299999999999997</v>
      </c>
      <c r="D5" s="172">
        <v>34.1</v>
      </c>
      <c r="E5" s="172">
        <v>56</v>
      </c>
      <c r="F5" s="172">
        <v>323.5</v>
      </c>
      <c r="G5" s="172">
        <v>460.33</v>
      </c>
      <c r="H5" s="146">
        <v>833.06</v>
      </c>
    </row>
    <row r="6" spans="2:8" x14ac:dyDescent="0.35">
      <c r="B6" s="18" t="s">
        <v>105</v>
      </c>
      <c r="C6" s="112">
        <v>7.2</v>
      </c>
      <c r="D6" s="181">
        <v>7.5</v>
      </c>
      <c r="E6" s="181">
        <v>6.2</v>
      </c>
      <c r="F6" s="181">
        <v>16.3</v>
      </c>
      <c r="G6" s="181">
        <v>63.87</v>
      </c>
      <c r="H6" s="147">
        <v>58.65</v>
      </c>
    </row>
    <row r="7" spans="2:8" x14ac:dyDescent="0.35">
      <c r="B7" s="43" t="s">
        <v>178</v>
      </c>
      <c r="C7" s="428">
        <v>40.5</v>
      </c>
      <c r="D7" s="428">
        <v>41.6</v>
      </c>
      <c r="E7" s="428">
        <v>62.2</v>
      </c>
      <c r="F7" s="428">
        <v>339.8</v>
      </c>
      <c r="G7" s="428">
        <v>524.20000000000005</v>
      </c>
      <c r="H7" s="429">
        <v>891.71</v>
      </c>
    </row>
    <row r="8" spans="2:8" x14ac:dyDescent="0.35">
      <c r="B8" s="432" t="s">
        <v>4</v>
      </c>
      <c r="C8" s="433">
        <v>14.1</v>
      </c>
      <c r="D8" s="433">
        <v>1</v>
      </c>
      <c r="E8" s="433">
        <v>20.7</v>
      </c>
      <c r="F8" s="433">
        <v>277.60000000000002</v>
      </c>
      <c r="G8" s="433">
        <v>184.38</v>
      </c>
      <c r="H8" s="434">
        <v>367.62</v>
      </c>
    </row>
    <row r="9" spans="2:8" x14ac:dyDescent="0.35">
      <c r="B9" s="430" t="s">
        <v>179</v>
      </c>
      <c r="C9" s="159">
        <v>0.53409090909090906</v>
      </c>
      <c r="D9" s="187">
        <v>2.4691358024691357E-2</v>
      </c>
      <c r="E9" s="187">
        <v>0.497</v>
      </c>
      <c r="F9" s="187">
        <v>4.4619999999999997</v>
      </c>
      <c r="G9" s="187">
        <v>0.54259999999999997</v>
      </c>
      <c r="H9" s="431">
        <v>0.70140000000000002</v>
      </c>
    </row>
    <row r="10" spans="2:8" x14ac:dyDescent="0.35">
      <c r="C10" s="160"/>
      <c r="D10" s="160"/>
    </row>
  </sheetData>
  <hyperlinks>
    <hyperlink ref="H1" location="Charges!A1" display="Variable suivante" xr:uid="{00000000-0004-0000-3200-000000000000}"/>
    <hyperlink ref="H2" location="'Indicateurs de performance'!A1" display="Variable précédente" xr:uid="{00000000-0004-0000-3200-000001000000}"/>
  </hyperlinks>
  <pageMargins left="0.7" right="0.7" top="0.75" bottom="0.75" header="0.3" footer="0.3"/>
  <drawing r:id="rId1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 codeName="Feuil52">
    <tabColor theme="0"/>
  </sheetPr>
  <dimension ref="B1:H11"/>
  <sheetViews>
    <sheetView showGridLines="0" workbookViewId="0">
      <selection activeCell="H1" sqref="H1"/>
    </sheetView>
  </sheetViews>
  <sheetFormatPr baseColWidth="10" defaultColWidth="11" defaultRowHeight="15.5" x14ac:dyDescent="0.35"/>
  <cols>
    <col min="1" max="1" width="11" style="12"/>
    <col min="2" max="2" width="32" style="12" bestFit="1" customWidth="1"/>
    <col min="3" max="3" width="16.5" style="12" customWidth="1"/>
    <col min="4" max="4" width="14" style="12" customWidth="1"/>
    <col min="5" max="5" width="11" style="12"/>
    <col min="6" max="6" width="14.4140625" style="12" customWidth="1"/>
    <col min="7" max="7" width="14.5" style="12" customWidth="1"/>
    <col min="8" max="8" width="15.25" style="12" customWidth="1"/>
    <col min="9" max="16384" width="11" style="12"/>
  </cols>
  <sheetData>
    <row r="1" spans="2:8" x14ac:dyDescent="0.35">
      <c r="H1" s="80" t="s">
        <v>253</v>
      </c>
    </row>
    <row r="2" spans="2:8" ht="18" x14ac:dyDescent="0.4">
      <c r="B2" s="11" t="s">
        <v>276</v>
      </c>
      <c r="H2" s="81" t="s">
        <v>254</v>
      </c>
    </row>
    <row r="4" spans="2:8" x14ac:dyDescent="0.35">
      <c r="B4" s="17" t="s">
        <v>78</v>
      </c>
      <c r="C4" s="13">
        <v>2020</v>
      </c>
      <c r="D4" s="13">
        <v>2021</v>
      </c>
      <c r="E4" s="13">
        <v>2022</v>
      </c>
      <c r="F4" s="13">
        <v>2023</v>
      </c>
      <c r="G4" s="13">
        <v>2024</v>
      </c>
      <c r="H4" s="13">
        <v>2025</v>
      </c>
    </row>
    <row r="5" spans="2:8" x14ac:dyDescent="0.35">
      <c r="B5" s="7" t="s">
        <v>106</v>
      </c>
      <c r="C5" s="110">
        <v>1.6</v>
      </c>
      <c r="D5" s="172">
        <v>1.6</v>
      </c>
      <c r="E5" s="172">
        <v>20.399999999999999</v>
      </c>
      <c r="F5" s="172">
        <v>56.1</v>
      </c>
      <c r="G5" s="172">
        <v>74.41</v>
      </c>
      <c r="H5" s="146">
        <v>140</v>
      </c>
    </row>
    <row r="6" spans="2:8" x14ac:dyDescent="0.35">
      <c r="B6" s="18" t="s">
        <v>180</v>
      </c>
      <c r="C6" s="112">
        <v>5.6</v>
      </c>
      <c r="D6" s="181">
        <v>6.9</v>
      </c>
      <c r="E6" s="181">
        <v>14</v>
      </c>
      <c r="F6" s="181">
        <v>46.58</v>
      </c>
      <c r="G6" s="181">
        <v>77.17</v>
      </c>
      <c r="H6" s="147">
        <v>261.52</v>
      </c>
    </row>
    <row r="7" spans="2:8" x14ac:dyDescent="0.35">
      <c r="B7" s="43" t="s">
        <v>181</v>
      </c>
      <c r="C7" s="435">
        <v>7.2</v>
      </c>
      <c r="D7" s="428">
        <v>8.5</v>
      </c>
      <c r="E7" s="428">
        <v>34.4</v>
      </c>
      <c r="F7" s="428">
        <v>102.7</v>
      </c>
      <c r="G7" s="428">
        <v>151.58000000000001</v>
      </c>
      <c r="H7" s="429">
        <v>401.52</v>
      </c>
    </row>
    <row r="8" spans="2:8" x14ac:dyDescent="0.35">
      <c r="B8" s="432" t="s">
        <v>4</v>
      </c>
      <c r="C8" s="433">
        <v>1.8</v>
      </c>
      <c r="D8" s="433">
        <v>1.3</v>
      </c>
      <c r="E8" s="433">
        <v>25.9</v>
      </c>
      <c r="F8" s="433">
        <v>68.3</v>
      </c>
      <c r="G8" s="433">
        <v>48.88</v>
      </c>
      <c r="H8" s="434">
        <v>248.6</v>
      </c>
    </row>
    <row r="9" spans="2:8" x14ac:dyDescent="0.35">
      <c r="B9" s="430" t="s">
        <v>179</v>
      </c>
      <c r="C9" s="159">
        <v>0.33333333333333331</v>
      </c>
      <c r="D9" s="187">
        <v>0.180555555555556</v>
      </c>
      <c r="E9" s="187">
        <v>3.04</v>
      </c>
      <c r="F9" s="187">
        <v>1.9870000000000001</v>
      </c>
      <c r="G9" s="187">
        <v>0.47589999999999999</v>
      </c>
      <c r="H9" s="431">
        <v>1.6256999999999999</v>
      </c>
    </row>
    <row r="11" spans="2:8" x14ac:dyDescent="0.35">
      <c r="C11" s="160"/>
      <c r="D11" s="160"/>
    </row>
  </sheetData>
  <hyperlinks>
    <hyperlink ref="H1" location="'Résulat net après impôt'!A1" display="Variable suivante" xr:uid="{00000000-0004-0000-3300-000000000000}"/>
    <hyperlink ref="H2" location="Revenus!A1" display="Variable précédente" xr:uid="{00000000-0004-0000-3300-000001000000}"/>
  </hyperlinks>
  <pageMargins left="0.7" right="0.7" top="0.75" bottom="0.75" header="0.3" footer="0.3"/>
  <drawing r:id="rId1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 codeName="Feuil53">
    <tabColor theme="0"/>
  </sheetPr>
  <dimension ref="B1:H8"/>
  <sheetViews>
    <sheetView showGridLines="0" workbookViewId="0"/>
  </sheetViews>
  <sheetFormatPr baseColWidth="10" defaultColWidth="11" defaultRowHeight="15.5" x14ac:dyDescent="0.35"/>
  <cols>
    <col min="1" max="1" width="11" style="12"/>
    <col min="2" max="2" width="20" style="12" customWidth="1"/>
    <col min="3" max="3" width="15.75" style="12" customWidth="1"/>
    <col min="4" max="4" width="16.08203125" style="12" customWidth="1"/>
    <col min="5" max="5" width="13.08203125" style="12" customWidth="1"/>
    <col min="6" max="6" width="13.4140625" style="12" customWidth="1"/>
    <col min="7" max="7" width="15.5" style="12" customWidth="1"/>
    <col min="8" max="8" width="15.83203125" style="12" customWidth="1"/>
    <col min="9" max="16384" width="11" style="12"/>
  </cols>
  <sheetData>
    <row r="1" spans="2:8" x14ac:dyDescent="0.35">
      <c r="H1" s="80"/>
    </row>
    <row r="2" spans="2:8" ht="18" x14ac:dyDescent="0.4">
      <c r="B2" s="11" t="s">
        <v>277</v>
      </c>
      <c r="H2" s="81" t="s">
        <v>254</v>
      </c>
    </row>
    <row r="4" spans="2:8" x14ac:dyDescent="0.35">
      <c r="B4" s="17" t="s">
        <v>78</v>
      </c>
      <c r="C4" s="13">
        <v>2020</v>
      </c>
      <c r="D4" s="13">
        <v>2021</v>
      </c>
      <c r="E4" s="13">
        <v>2022</v>
      </c>
      <c r="F4" s="13">
        <v>2023</v>
      </c>
      <c r="G4" s="13">
        <v>2024</v>
      </c>
      <c r="H4" s="13">
        <v>2025</v>
      </c>
    </row>
    <row r="5" spans="2:8" x14ac:dyDescent="0.35">
      <c r="B5" s="43" t="s">
        <v>14</v>
      </c>
      <c r="C5" s="436">
        <v>33.4</v>
      </c>
      <c r="D5" s="437">
        <v>33.1</v>
      </c>
      <c r="E5" s="437">
        <v>28.6</v>
      </c>
      <c r="F5" s="437">
        <v>236.9</v>
      </c>
      <c r="G5" s="437">
        <v>372.7</v>
      </c>
      <c r="H5" s="438">
        <v>490.05</v>
      </c>
    </row>
    <row r="6" spans="2:8" x14ac:dyDescent="0.35">
      <c r="B6" s="432" t="s">
        <v>4</v>
      </c>
      <c r="C6" s="439">
        <v>12.3</v>
      </c>
      <c r="D6" s="439">
        <v>-0.3</v>
      </c>
      <c r="E6" s="439">
        <v>-4.5</v>
      </c>
      <c r="F6" s="439">
        <v>208.3</v>
      </c>
      <c r="G6" s="439">
        <v>135.80000000000001</v>
      </c>
      <c r="H6" s="440">
        <v>110.47</v>
      </c>
    </row>
    <row r="7" spans="2:8" x14ac:dyDescent="0.35">
      <c r="B7" s="430" t="s">
        <v>179</v>
      </c>
      <c r="C7" s="159">
        <v>0.58293838862559244</v>
      </c>
      <c r="D7" s="187">
        <v>-8.9820359281437123E-3</v>
      </c>
      <c r="E7" s="187">
        <v>-0.1358</v>
      </c>
      <c r="F7" s="187">
        <v>7.2946</v>
      </c>
      <c r="G7" s="187">
        <v>0.57330000000000003</v>
      </c>
      <c r="H7" s="431">
        <v>0.29099999999999998</v>
      </c>
    </row>
    <row r="8" spans="2:8" x14ac:dyDescent="0.35">
      <c r="C8" s="160"/>
      <c r="D8" s="160"/>
    </row>
  </sheetData>
  <hyperlinks>
    <hyperlink ref="H2" location="Charges!A1" display="Variable précédente" xr:uid="{00000000-0004-0000-3400-000001000000}"/>
  </hyperlinks>
  <pageMargins left="0.7" right="0.7" top="0.75" bottom="0.75" header="0.3" footer="0.3"/>
  <drawing r:id="rId1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 codeName="Feuil54">
    <tabColor theme="0"/>
  </sheetPr>
  <dimension ref="B1:I10"/>
  <sheetViews>
    <sheetView showGridLines="0" workbookViewId="0">
      <selection activeCell="I1" sqref="I1"/>
    </sheetView>
  </sheetViews>
  <sheetFormatPr baseColWidth="10" defaultColWidth="11" defaultRowHeight="15.5" x14ac:dyDescent="0.35"/>
  <cols>
    <col min="1" max="1" width="11" style="12"/>
    <col min="2" max="2" width="18.25" style="12" customWidth="1"/>
    <col min="3" max="6" width="11" style="12"/>
    <col min="7" max="7" width="15" style="12" customWidth="1"/>
    <col min="8" max="8" width="15.75" style="12" customWidth="1"/>
    <col min="9" max="9" width="15.1640625" style="12" customWidth="1"/>
    <col min="10" max="16384" width="11" style="12"/>
  </cols>
  <sheetData>
    <row r="1" spans="2:9" x14ac:dyDescent="0.35">
      <c r="I1" s="80" t="s">
        <v>253</v>
      </c>
    </row>
    <row r="2" spans="2:9" ht="18" x14ac:dyDescent="0.4">
      <c r="B2" s="11" t="s">
        <v>640</v>
      </c>
      <c r="I2" s="81" t="s">
        <v>254</v>
      </c>
    </row>
    <row r="4" spans="2:9" x14ac:dyDescent="0.35">
      <c r="B4" s="17" t="s">
        <v>78</v>
      </c>
      <c r="C4" s="13">
        <v>2019</v>
      </c>
      <c r="D4" s="13">
        <v>2020</v>
      </c>
      <c r="E4" s="13">
        <v>2021</v>
      </c>
      <c r="F4" s="13">
        <v>2022</v>
      </c>
      <c r="G4" s="13">
        <v>2023</v>
      </c>
      <c r="H4" s="13">
        <v>2024</v>
      </c>
      <c r="I4" s="13">
        <v>2025</v>
      </c>
    </row>
    <row r="5" spans="2:9" x14ac:dyDescent="0.35">
      <c r="B5" s="420" t="s">
        <v>182</v>
      </c>
      <c r="C5" s="416">
        <v>20.100000000000001</v>
      </c>
      <c r="D5" s="417">
        <v>30.6</v>
      </c>
      <c r="E5" s="416">
        <v>44.8</v>
      </c>
      <c r="F5" s="416">
        <v>40.5</v>
      </c>
      <c r="G5" s="416">
        <v>79.69</v>
      </c>
      <c r="H5" s="416">
        <v>226.65</v>
      </c>
      <c r="I5" s="418">
        <v>266.01</v>
      </c>
    </row>
    <row r="6" spans="2:9" x14ac:dyDescent="0.35">
      <c r="B6" s="188" t="s">
        <v>329</v>
      </c>
      <c r="C6" s="419" t="s">
        <v>5</v>
      </c>
      <c r="D6" s="419" t="s">
        <v>5</v>
      </c>
      <c r="E6" s="419" t="s">
        <v>5</v>
      </c>
      <c r="F6" s="419">
        <v>14.1</v>
      </c>
      <c r="G6" s="419">
        <v>14.5</v>
      </c>
      <c r="H6" s="419">
        <v>19.829999999999998</v>
      </c>
      <c r="I6" s="414">
        <v>63.5</v>
      </c>
    </row>
    <row r="7" spans="2:9" x14ac:dyDescent="0.35">
      <c r="B7" s="421" t="s">
        <v>611</v>
      </c>
      <c r="C7" s="419" t="s">
        <v>5</v>
      </c>
      <c r="D7" s="419" t="s">
        <v>5</v>
      </c>
      <c r="E7" s="419" t="s">
        <v>5</v>
      </c>
      <c r="F7" s="419" t="s">
        <v>5</v>
      </c>
      <c r="G7" s="419">
        <v>8</v>
      </c>
      <c r="H7" s="419">
        <v>9.18</v>
      </c>
      <c r="I7" s="414">
        <v>73.75</v>
      </c>
    </row>
    <row r="8" spans="2:9" x14ac:dyDescent="0.35">
      <c r="B8" s="422" t="s">
        <v>14</v>
      </c>
      <c r="C8" s="423">
        <v>20.100000000000001</v>
      </c>
      <c r="D8" s="423">
        <v>30.6</v>
      </c>
      <c r="E8" s="423">
        <v>44.8</v>
      </c>
      <c r="F8" s="423">
        <v>54.7</v>
      </c>
      <c r="G8" s="423">
        <f>G5+G6+G7</f>
        <v>102.19</v>
      </c>
      <c r="H8" s="423">
        <v>255.66</v>
      </c>
      <c r="I8" s="426">
        <v>410.54</v>
      </c>
    </row>
    <row r="9" spans="2:9" x14ac:dyDescent="0.35">
      <c r="B9" s="186" t="s">
        <v>4</v>
      </c>
      <c r="C9" s="419" t="s">
        <v>5</v>
      </c>
      <c r="D9" s="419">
        <v>10.5</v>
      </c>
      <c r="E9" s="419">
        <v>14.2</v>
      </c>
      <c r="F9" s="419">
        <v>9.9</v>
      </c>
      <c r="G9" s="424">
        <v>39.54</v>
      </c>
      <c r="H9" s="424">
        <v>153.47</v>
      </c>
      <c r="I9" s="415">
        <v>154.87</v>
      </c>
    </row>
    <row r="10" spans="2:9" x14ac:dyDescent="0.35">
      <c r="B10" s="17" t="s">
        <v>179</v>
      </c>
      <c r="C10" s="148" t="s">
        <v>5</v>
      </c>
      <c r="D10" s="159">
        <v>0.52200000000000002</v>
      </c>
      <c r="E10" s="187">
        <v>0.46400000000000002</v>
      </c>
      <c r="F10" s="187">
        <v>0.22</v>
      </c>
      <c r="G10" s="425">
        <v>0.72350000000000003</v>
      </c>
      <c r="H10" s="425">
        <v>1.5018</v>
      </c>
      <c r="I10" s="301">
        <v>0.60580000000000001</v>
      </c>
    </row>
  </sheetData>
  <hyperlinks>
    <hyperlink ref="I2" location="'Résulat net après impôt'!A1" display="Variable précédente" xr:uid="{00000000-0004-0000-3500-000000000000}"/>
    <hyperlink ref="I1" location="Bilan!A1" display="Variable suivante" xr:uid="{F8D4EB3E-1127-4373-A130-306065F8CC19}"/>
  </hyperlinks>
  <pageMargins left="0.7" right="0.7" top="0.75" bottom="0.75" header="0.3" footer="0.3"/>
  <drawing r:id="rId1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 codeName="Feuil55">
    <tabColor theme="0"/>
  </sheetPr>
  <dimension ref="B1:I11"/>
  <sheetViews>
    <sheetView showGridLines="0" workbookViewId="0"/>
  </sheetViews>
  <sheetFormatPr baseColWidth="10" defaultColWidth="11" defaultRowHeight="15.5" x14ac:dyDescent="0.35"/>
  <cols>
    <col min="1" max="1" width="11" style="12"/>
    <col min="2" max="2" width="29.33203125" style="12" bestFit="1" customWidth="1"/>
    <col min="3" max="5" width="11" style="12"/>
    <col min="6" max="6" width="12.5" style="12" customWidth="1"/>
    <col min="7" max="7" width="16.33203125" style="12" bestFit="1" customWidth="1"/>
    <col min="8" max="8" width="15.33203125" style="12" customWidth="1"/>
    <col min="9" max="9" width="14.08203125" style="12" customWidth="1"/>
    <col min="10" max="16384" width="11" style="12"/>
  </cols>
  <sheetData>
    <row r="1" spans="2:9" x14ac:dyDescent="0.35">
      <c r="I1" s="80" t="s">
        <v>253</v>
      </c>
    </row>
    <row r="2" spans="2:9" ht="18" x14ac:dyDescent="0.4">
      <c r="B2" s="11" t="s">
        <v>2</v>
      </c>
      <c r="G2" s="70"/>
      <c r="H2" s="70"/>
    </row>
    <row r="4" spans="2:9" x14ac:dyDescent="0.35">
      <c r="B4" s="17" t="s">
        <v>183</v>
      </c>
      <c r="C4" s="13">
        <v>2019</v>
      </c>
      <c r="D4" s="13">
        <v>2020</v>
      </c>
      <c r="E4" s="13">
        <v>2021</v>
      </c>
      <c r="F4" s="13">
        <v>2022</v>
      </c>
      <c r="G4" s="13">
        <v>2023</v>
      </c>
      <c r="H4" s="13">
        <v>2024</v>
      </c>
      <c r="I4" s="13">
        <v>2025</v>
      </c>
    </row>
    <row r="5" spans="2:9" x14ac:dyDescent="0.35">
      <c r="B5" s="7" t="s">
        <v>184</v>
      </c>
      <c r="C5" s="8">
        <v>37</v>
      </c>
      <c r="D5" s="8">
        <v>58</v>
      </c>
      <c r="E5" s="179">
        <v>64</v>
      </c>
      <c r="F5" s="179">
        <v>116</v>
      </c>
      <c r="G5" s="179">
        <v>243</v>
      </c>
      <c r="H5" s="506">
        <v>290</v>
      </c>
      <c r="I5" s="402">
        <v>318</v>
      </c>
    </row>
    <row r="6" spans="2:9" x14ac:dyDescent="0.35">
      <c r="B6" s="7" t="s">
        <v>185</v>
      </c>
      <c r="C6" s="8">
        <v>3</v>
      </c>
      <c r="D6" s="8" t="s">
        <v>186</v>
      </c>
      <c r="E6" s="179">
        <v>3</v>
      </c>
      <c r="F6" s="179">
        <v>6</v>
      </c>
      <c r="G6" s="179">
        <v>6</v>
      </c>
      <c r="H6" s="506">
        <v>6</v>
      </c>
      <c r="I6" s="402">
        <v>9</v>
      </c>
    </row>
    <row r="7" spans="2:9" x14ac:dyDescent="0.35">
      <c r="B7" s="7" t="s">
        <v>187</v>
      </c>
      <c r="C7" s="8">
        <v>3</v>
      </c>
      <c r="D7" s="8" t="s">
        <v>188</v>
      </c>
      <c r="E7" s="179">
        <v>2</v>
      </c>
      <c r="F7" s="179">
        <v>2</v>
      </c>
      <c r="G7" s="179">
        <v>2</v>
      </c>
      <c r="H7" s="506">
        <v>2</v>
      </c>
      <c r="I7" s="402">
        <v>2</v>
      </c>
    </row>
    <row r="8" spans="2:9" x14ac:dyDescent="0.35">
      <c r="B8" s="7" t="s">
        <v>189</v>
      </c>
      <c r="C8" s="8" t="s">
        <v>190</v>
      </c>
      <c r="D8" s="8" t="s">
        <v>191</v>
      </c>
      <c r="E8" s="179" t="s">
        <v>191</v>
      </c>
      <c r="F8" s="179" t="s">
        <v>190</v>
      </c>
      <c r="G8" s="179" t="s">
        <v>190</v>
      </c>
      <c r="H8" s="506" t="s">
        <v>726</v>
      </c>
      <c r="I8" s="402" t="s">
        <v>1138</v>
      </c>
    </row>
    <row r="9" spans="2:9" x14ac:dyDescent="0.35">
      <c r="B9" s="7" t="s">
        <v>102</v>
      </c>
      <c r="C9" s="8" t="s">
        <v>192</v>
      </c>
      <c r="D9" s="8" t="s">
        <v>193</v>
      </c>
      <c r="E9" s="179" t="s">
        <v>269</v>
      </c>
      <c r="F9" s="179" t="s">
        <v>330</v>
      </c>
      <c r="G9" s="179" t="s">
        <v>612</v>
      </c>
      <c r="H9" s="506" t="s">
        <v>725</v>
      </c>
      <c r="I9" s="402" t="s">
        <v>1139</v>
      </c>
    </row>
    <row r="10" spans="2:9" x14ac:dyDescent="0.35">
      <c r="B10" s="7" t="s">
        <v>194</v>
      </c>
      <c r="C10" s="10">
        <v>0.32400000000000001</v>
      </c>
      <c r="D10" s="10">
        <v>0.32700000000000001</v>
      </c>
      <c r="E10" s="177">
        <v>0.32800000000000001</v>
      </c>
      <c r="F10" s="177">
        <v>0.34200000000000003</v>
      </c>
      <c r="G10" s="177" t="s">
        <v>613</v>
      </c>
      <c r="H10" s="515">
        <v>0.33</v>
      </c>
      <c r="I10" s="463">
        <v>0.33</v>
      </c>
    </row>
    <row r="11" spans="2:9" x14ac:dyDescent="0.35">
      <c r="B11" s="18" t="s">
        <v>195</v>
      </c>
      <c r="C11" s="35">
        <v>0.97</v>
      </c>
      <c r="D11" s="35">
        <v>0.99</v>
      </c>
      <c r="E11" s="182">
        <v>0.99</v>
      </c>
      <c r="F11" s="182">
        <v>1</v>
      </c>
      <c r="G11" s="182">
        <v>1</v>
      </c>
      <c r="H11" s="516">
        <v>1</v>
      </c>
      <c r="I11" s="476">
        <v>1</v>
      </c>
    </row>
  </sheetData>
  <hyperlinks>
    <hyperlink ref="I1" location="'Effectif général'!A1" display="Variable suivante" xr:uid="{00000000-0004-0000-3600-000000000000}"/>
  </hyperlinks>
  <pageMargins left="0.7" right="0.7" top="0.75" bottom="0.75" header="0.3" footer="0.3"/>
  <drawing r:id="rId1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 codeName="Feuil56">
    <tabColor theme="0"/>
  </sheetPr>
  <dimension ref="B1:H10"/>
  <sheetViews>
    <sheetView showGridLines="0" workbookViewId="0">
      <selection activeCell="H2" sqref="H2"/>
    </sheetView>
  </sheetViews>
  <sheetFormatPr baseColWidth="10" defaultColWidth="11" defaultRowHeight="15.5" x14ac:dyDescent="0.35"/>
  <cols>
    <col min="1" max="2" width="11" style="12"/>
    <col min="3" max="3" width="20" style="12" bestFit="1" customWidth="1"/>
    <col min="4" max="4" width="12.75" style="12" customWidth="1"/>
    <col min="5" max="5" width="13.08203125" style="12" customWidth="1"/>
    <col min="6" max="7" width="11" style="12"/>
    <col min="8" max="8" width="19" style="12" bestFit="1" customWidth="1"/>
    <col min="9" max="16384" width="11" style="12"/>
  </cols>
  <sheetData>
    <row r="1" spans="2:8" x14ac:dyDescent="0.35">
      <c r="H1"/>
    </row>
    <row r="2" spans="2:8" ht="18" x14ac:dyDescent="0.4">
      <c r="B2" s="11" t="s">
        <v>788</v>
      </c>
      <c r="H2" s="81" t="s">
        <v>254</v>
      </c>
    </row>
    <row r="4" spans="2:8" x14ac:dyDescent="0.35">
      <c r="B4" s="17" t="s">
        <v>6</v>
      </c>
      <c r="C4" s="20" t="s">
        <v>196</v>
      </c>
      <c r="D4" s="37" t="s">
        <v>82</v>
      </c>
      <c r="E4" s="13" t="s">
        <v>83</v>
      </c>
      <c r="F4" s="37" t="s">
        <v>14</v>
      </c>
    </row>
    <row r="5" spans="2:8" x14ac:dyDescent="0.35">
      <c r="B5" s="31">
        <v>1</v>
      </c>
      <c r="C5" s="7" t="s">
        <v>723</v>
      </c>
      <c r="D5" s="33">
        <v>21</v>
      </c>
      <c r="E5" s="8">
        <v>8</v>
      </c>
      <c r="F5" s="34">
        <v>29</v>
      </c>
    </row>
    <row r="6" spans="2:8" x14ac:dyDescent="0.35">
      <c r="B6" s="7">
        <v>2</v>
      </c>
      <c r="C6" s="7" t="s">
        <v>721</v>
      </c>
      <c r="D6" s="8">
        <v>48</v>
      </c>
      <c r="E6" s="8">
        <v>15</v>
      </c>
      <c r="F6" s="9">
        <v>63</v>
      </c>
    </row>
    <row r="7" spans="2:8" x14ac:dyDescent="0.35">
      <c r="B7" s="7">
        <v>3</v>
      </c>
      <c r="C7" s="7" t="s">
        <v>197</v>
      </c>
      <c r="D7" s="8">
        <v>56</v>
      </c>
      <c r="E7" s="8">
        <v>39</v>
      </c>
      <c r="F7" s="9">
        <v>95</v>
      </c>
    </row>
    <row r="8" spans="2:8" x14ac:dyDescent="0.35">
      <c r="B8" s="7">
        <v>4</v>
      </c>
      <c r="C8" s="7" t="s">
        <v>198</v>
      </c>
      <c r="D8" s="167">
        <v>85</v>
      </c>
      <c r="E8" s="167">
        <v>46</v>
      </c>
      <c r="F8" s="226">
        <v>131</v>
      </c>
    </row>
    <row r="9" spans="2:8" x14ac:dyDescent="0.35">
      <c r="B9" s="578" t="s">
        <v>14</v>
      </c>
      <c r="C9" s="579"/>
      <c r="D9" s="464">
        <f>D5+D6+D7+D8</f>
        <v>210</v>
      </c>
      <c r="E9" s="464">
        <f t="shared" ref="E9:F9" si="0">E5+E6+E7+E8</f>
        <v>108</v>
      </c>
      <c r="F9" s="464">
        <f t="shared" si="0"/>
        <v>318</v>
      </c>
    </row>
    <row r="10" spans="2:8" x14ac:dyDescent="0.35">
      <c r="D10" s="38"/>
    </row>
  </sheetData>
  <mergeCells count="1">
    <mergeCell ref="B9:C9"/>
  </mergeCells>
  <hyperlinks>
    <hyperlink ref="H2" location="'Indicateurs RH'!A1" display="Variable précédente" xr:uid="{00000000-0004-0000-3700-000001000000}"/>
  </hyperlinks>
  <pageMargins left="0.7" right="0.7" top="0.75" bottom="0.75" header="0.3" footer="0.3"/>
  <drawing r:id="rId1"/>
</worksheet>
</file>

<file path=xl/worksheets/sheet9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 codeName="Feuil58">
    <tabColor theme="0"/>
  </sheetPr>
  <dimension ref="A1:U15"/>
  <sheetViews>
    <sheetView showGridLines="0" workbookViewId="0"/>
  </sheetViews>
  <sheetFormatPr baseColWidth="10" defaultColWidth="11" defaultRowHeight="15.5" x14ac:dyDescent="0.35"/>
  <cols>
    <col min="1" max="1" width="11" style="12"/>
    <col min="2" max="2" width="11" style="12" customWidth="1"/>
    <col min="3" max="3" width="2.33203125" style="59" customWidth="1"/>
    <col min="4" max="4" width="7.75" style="12" customWidth="1"/>
    <col min="5" max="5" width="6.58203125" style="12" customWidth="1"/>
    <col min="6" max="6" width="2.33203125" style="59" customWidth="1"/>
    <col min="7" max="7" width="7.58203125" style="12" customWidth="1"/>
    <col min="8" max="8" width="6.83203125" style="12" customWidth="1"/>
    <col min="9" max="9" width="1.1640625" style="12" customWidth="1"/>
    <col min="10" max="10" width="10.25" style="12" customWidth="1"/>
    <col min="11" max="11" width="9.4140625" style="12" customWidth="1"/>
    <col min="12" max="12" width="1.25" style="12" customWidth="1"/>
    <col min="13" max="13" width="6.08203125" style="12" customWidth="1"/>
    <col min="14" max="14" width="6.33203125" style="12" customWidth="1"/>
    <col min="15" max="15" width="2.33203125" style="59" customWidth="1"/>
    <col min="16" max="16" width="9.08203125" style="12" customWidth="1"/>
    <col min="17" max="17" width="9" style="12" customWidth="1"/>
    <col min="18" max="18" width="2.33203125" style="59" customWidth="1"/>
    <col min="19" max="19" width="6.5" style="12" customWidth="1"/>
    <col min="20" max="20" width="11" style="12"/>
    <col min="21" max="21" width="19" style="12" bestFit="1" customWidth="1"/>
    <col min="22" max="16384" width="11" style="12"/>
  </cols>
  <sheetData>
    <row r="1" spans="1:21" x14ac:dyDescent="0.35">
      <c r="P1" s="16"/>
      <c r="U1" s="80"/>
    </row>
    <row r="2" spans="1:21" ht="18" x14ac:dyDescent="0.4">
      <c r="B2" s="531" t="s">
        <v>199</v>
      </c>
      <c r="P2" s="39"/>
      <c r="U2" s="81" t="s">
        <v>254</v>
      </c>
    </row>
    <row r="4" spans="1:21" ht="15.5" customHeight="1" x14ac:dyDescent="0.35">
      <c r="B4" s="17" t="s">
        <v>200</v>
      </c>
      <c r="D4" s="553" t="s">
        <v>724</v>
      </c>
      <c r="E4" s="554"/>
      <c r="G4" s="553" t="s">
        <v>722</v>
      </c>
      <c r="H4" s="554"/>
      <c r="I4" s="59"/>
      <c r="J4" s="553" t="s">
        <v>721</v>
      </c>
      <c r="K4" s="554"/>
      <c r="L4" s="397"/>
      <c r="M4" s="580" t="s">
        <v>197</v>
      </c>
      <c r="N4" s="554"/>
      <c r="P4" s="553" t="s">
        <v>201</v>
      </c>
      <c r="Q4" s="554"/>
      <c r="S4" s="37" t="s">
        <v>14</v>
      </c>
    </row>
    <row r="5" spans="1:21" ht="15.75" customHeight="1" x14ac:dyDescent="0.35">
      <c r="B5" s="36"/>
      <c r="D5" s="126" t="s">
        <v>82</v>
      </c>
      <c r="E5" s="78" t="s">
        <v>83</v>
      </c>
      <c r="F5" s="60"/>
      <c r="G5" s="75" t="s">
        <v>82</v>
      </c>
      <c r="H5" s="78" t="s">
        <v>83</v>
      </c>
      <c r="I5" s="60"/>
      <c r="J5" s="75" t="s">
        <v>82</v>
      </c>
      <c r="K5" s="78" t="s">
        <v>83</v>
      </c>
      <c r="L5" s="78"/>
      <c r="M5" s="126" t="s">
        <v>82</v>
      </c>
      <c r="N5" s="61" t="s">
        <v>83</v>
      </c>
      <c r="O5" s="60"/>
      <c r="P5" s="62" t="s">
        <v>82</v>
      </c>
      <c r="Q5" s="61" t="s">
        <v>83</v>
      </c>
      <c r="R5" s="60"/>
      <c r="S5" s="30"/>
    </row>
    <row r="6" spans="1:21" x14ac:dyDescent="0.35">
      <c r="B6" s="30">
        <v>2024</v>
      </c>
      <c r="D6" s="78"/>
      <c r="E6" s="61"/>
      <c r="F6" s="60"/>
      <c r="G6" s="62"/>
      <c r="H6" s="61"/>
      <c r="I6" s="60"/>
      <c r="J6" s="62"/>
      <c r="K6" s="61"/>
      <c r="L6" s="75"/>
      <c r="M6" s="75"/>
      <c r="N6" s="61"/>
      <c r="O6" s="60"/>
      <c r="P6" s="75"/>
      <c r="Q6" s="61"/>
      <c r="R6" s="60"/>
      <c r="S6" s="37"/>
    </row>
    <row r="7" spans="1:21" x14ac:dyDescent="0.35">
      <c r="B7" s="7" t="s">
        <v>72</v>
      </c>
      <c r="C7" s="7"/>
      <c r="D7" s="58">
        <v>8</v>
      </c>
      <c r="E7" s="53">
        <v>1</v>
      </c>
      <c r="F7" s="53"/>
      <c r="G7" s="53">
        <v>18</v>
      </c>
      <c r="H7" s="53">
        <v>6</v>
      </c>
      <c r="I7" s="53"/>
      <c r="J7" s="53">
        <v>43</v>
      </c>
      <c r="K7" s="53">
        <v>15</v>
      </c>
      <c r="L7" s="53"/>
      <c r="M7" s="53">
        <v>46</v>
      </c>
      <c r="N7" s="53">
        <v>30</v>
      </c>
      <c r="O7" s="53"/>
      <c r="P7" s="53">
        <v>80</v>
      </c>
      <c r="Q7" s="53">
        <v>31</v>
      </c>
      <c r="R7" s="53"/>
      <c r="S7" s="72">
        <v>278</v>
      </c>
      <c r="T7" s="165"/>
    </row>
    <row r="8" spans="1:21" x14ac:dyDescent="0.35">
      <c r="B8" s="7" t="s">
        <v>73</v>
      </c>
      <c r="C8" s="7"/>
      <c r="D8" s="53">
        <v>8</v>
      </c>
      <c r="E8" s="53">
        <v>1</v>
      </c>
      <c r="F8" s="53"/>
      <c r="G8" s="53">
        <v>18</v>
      </c>
      <c r="H8" s="53">
        <v>6</v>
      </c>
      <c r="I8" s="53"/>
      <c r="J8" s="53">
        <v>43</v>
      </c>
      <c r="K8" s="53">
        <v>15</v>
      </c>
      <c r="L8" s="53"/>
      <c r="M8" s="53">
        <v>48</v>
      </c>
      <c r="N8" s="53">
        <v>32</v>
      </c>
      <c r="O8" s="53"/>
      <c r="P8" s="53">
        <v>79</v>
      </c>
      <c r="Q8" s="53">
        <v>41</v>
      </c>
      <c r="R8" s="53"/>
      <c r="S8" s="73">
        <v>291</v>
      </c>
      <c r="T8" s="165"/>
    </row>
    <row r="9" spans="1:21" x14ac:dyDescent="0.35">
      <c r="B9" s="7" t="s">
        <v>74</v>
      </c>
      <c r="C9" s="7"/>
      <c r="D9" s="53">
        <v>8</v>
      </c>
      <c r="E9" s="53">
        <v>1</v>
      </c>
      <c r="F9" s="53"/>
      <c r="G9" s="53">
        <v>20</v>
      </c>
      <c r="H9" s="53">
        <v>7</v>
      </c>
      <c r="I9" s="53"/>
      <c r="J9" s="53">
        <v>45</v>
      </c>
      <c r="K9" s="53">
        <v>14</v>
      </c>
      <c r="L9" s="53"/>
      <c r="M9" s="53">
        <v>49</v>
      </c>
      <c r="N9" s="53">
        <v>33</v>
      </c>
      <c r="O9" s="53"/>
      <c r="P9" s="53">
        <v>78</v>
      </c>
      <c r="Q9" s="53">
        <v>42</v>
      </c>
      <c r="R9" s="53"/>
      <c r="S9" s="73">
        <v>297</v>
      </c>
      <c r="T9" s="165"/>
    </row>
    <row r="10" spans="1:21" x14ac:dyDescent="0.35">
      <c r="B10" s="64" t="s">
        <v>71</v>
      </c>
      <c r="D10" s="65">
        <v>8</v>
      </c>
      <c r="E10" s="65">
        <v>1</v>
      </c>
      <c r="F10" s="60"/>
      <c r="G10" s="63">
        <v>21</v>
      </c>
      <c r="H10" s="65">
        <v>8</v>
      </c>
      <c r="I10" s="60"/>
      <c r="J10" s="63">
        <v>45</v>
      </c>
      <c r="K10" s="65">
        <v>15</v>
      </c>
      <c r="L10" s="60"/>
      <c r="M10" s="475">
        <v>50</v>
      </c>
      <c r="N10" s="65">
        <v>33</v>
      </c>
      <c r="O10" s="60"/>
      <c r="P10" s="65">
        <v>77</v>
      </c>
      <c r="Q10" s="63">
        <v>41</v>
      </c>
      <c r="R10" s="60"/>
      <c r="S10" s="517">
        <v>299</v>
      </c>
      <c r="T10" s="165"/>
    </row>
    <row r="11" spans="1:21" x14ac:dyDescent="0.35">
      <c r="B11" s="30">
        <v>2025</v>
      </c>
      <c r="D11" s="78"/>
      <c r="E11" s="61"/>
      <c r="F11" s="60"/>
      <c r="G11" s="62"/>
      <c r="H11" s="61"/>
      <c r="I11" s="60"/>
      <c r="J11" s="62"/>
      <c r="K11" s="61"/>
      <c r="L11" s="75"/>
      <c r="M11" s="75"/>
      <c r="N11" s="61"/>
      <c r="O11" s="60"/>
      <c r="P11" s="75"/>
      <c r="Q11" s="61"/>
      <c r="R11" s="60"/>
      <c r="S11" s="37"/>
    </row>
    <row r="12" spans="1:21" x14ac:dyDescent="0.35">
      <c r="A12" s="22"/>
      <c r="B12" s="7" t="s">
        <v>72</v>
      </c>
      <c r="C12" s="7"/>
      <c r="D12" s="58"/>
      <c r="E12" s="53"/>
      <c r="F12" s="53"/>
      <c r="G12" s="53"/>
      <c r="H12" s="53"/>
      <c r="I12" s="53"/>
      <c r="J12" s="53"/>
      <c r="K12" s="53"/>
      <c r="L12" s="53"/>
      <c r="M12" s="53"/>
      <c r="N12" s="53"/>
      <c r="O12" s="53"/>
      <c r="P12" s="53"/>
      <c r="Q12" s="53"/>
      <c r="R12" s="53"/>
      <c r="S12" s="72"/>
    </row>
    <row r="13" spans="1:21" x14ac:dyDescent="0.35">
      <c r="B13" s="7" t="s">
        <v>73</v>
      </c>
      <c r="C13" s="7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73"/>
    </row>
    <row r="14" spans="1:21" x14ac:dyDescent="0.35">
      <c r="B14" s="7" t="s">
        <v>74</v>
      </c>
      <c r="C14" s="7"/>
      <c r="D14" s="53"/>
      <c r="E14" s="53"/>
      <c r="F14" s="53"/>
      <c r="G14" s="53"/>
      <c r="H14" s="53"/>
      <c r="I14" s="53"/>
      <c r="J14" s="53"/>
      <c r="K14" s="53"/>
      <c r="L14" s="53"/>
      <c r="M14" s="53"/>
      <c r="N14" s="53"/>
      <c r="O14" s="53"/>
      <c r="P14" s="53"/>
      <c r="Q14" s="53"/>
      <c r="R14" s="53"/>
      <c r="S14" s="73"/>
    </row>
    <row r="15" spans="1:21" x14ac:dyDescent="0.35">
      <c r="B15" s="64" t="s">
        <v>71</v>
      </c>
      <c r="D15" s="65"/>
      <c r="E15" s="65"/>
      <c r="F15" s="60"/>
      <c r="G15" s="63"/>
      <c r="H15" s="65"/>
      <c r="I15" s="60"/>
      <c r="J15" s="63"/>
      <c r="K15" s="65"/>
      <c r="L15" s="60"/>
      <c r="M15" s="475"/>
      <c r="N15" s="65"/>
      <c r="O15" s="60"/>
      <c r="P15" s="65"/>
      <c r="Q15" s="63"/>
      <c r="R15" s="60"/>
      <c r="S15" s="517"/>
    </row>
  </sheetData>
  <mergeCells count="5">
    <mergeCell ref="D4:E4"/>
    <mergeCell ref="G4:H4"/>
    <mergeCell ref="M4:N4"/>
    <mergeCell ref="P4:Q4"/>
    <mergeCell ref="J4:K4"/>
  </mergeCells>
  <hyperlinks>
    <hyperlink ref="U2" location="'Effectif général'!A1" display="Variable précédente" xr:uid="{00000000-0004-0000-3900-000001000000}"/>
  </hyperlinks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97</vt:i4>
      </vt:variant>
      <vt:variant>
        <vt:lpstr>Plages nommées</vt:lpstr>
      </vt:variant>
      <vt:variant>
        <vt:i4>6</vt:i4>
      </vt:variant>
    </vt:vector>
  </HeadingPairs>
  <TitlesOfParts>
    <vt:vector size="103" baseType="lpstr">
      <vt:lpstr>Sommaire</vt:lpstr>
      <vt:lpstr>Signes, sigles et abbreviations</vt:lpstr>
      <vt:lpstr>Définition des concepts</vt:lpstr>
      <vt:lpstr>Cotisants branche des pensions</vt:lpstr>
      <vt:lpstr>Cotisants_H EPST par province</vt:lpstr>
      <vt:lpstr>Cotisants EPST par province</vt:lpstr>
      <vt:lpstr>Cotisants H. EPST par Adm. Pub.</vt:lpstr>
      <vt:lpstr>Cotisants hors EPST par grade</vt:lpstr>
      <vt:lpstr>Cotisants EPST par grade</vt:lpstr>
      <vt:lpstr>Cot. H EPST par prov&amp;par grade</vt:lpstr>
      <vt:lpstr>Cot. EPST par prov&amp;par grade</vt:lpstr>
      <vt:lpstr>Cot. par adm. pub et prov HEPST</vt:lpstr>
      <vt:lpstr>Cot. adm. pub. et grade HEPST</vt:lpstr>
      <vt:lpstr>Cot°. Trimestrielles H EPST</vt:lpstr>
      <vt:lpstr>Cot°. Trimestrielles EPST</vt:lpstr>
      <vt:lpstr>Cot°. par province TTC</vt:lpstr>
      <vt:lpstr>Cot°. par Adm. Pub. TTC</vt:lpstr>
      <vt:lpstr>Cot°. par grade TTC</vt:lpstr>
      <vt:lpstr>Cot° par prov&amp;par grade TTC</vt:lpstr>
      <vt:lpstr>Cot° par adm&amp;Prov TTC</vt:lpstr>
      <vt:lpstr>Cot° par adm.&amp;par grad TTC</vt:lpstr>
      <vt:lpstr>Tx de support pot</vt:lpstr>
      <vt:lpstr>Quotient de vieillesse</vt:lpstr>
      <vt:lpstr>Tx de repart° pure</vt:lpstr>
      <vt:lpstr>Rapport dem optimal</vt:lpstr>
      <vt:lpstr>Retraités</vt:lpstr>
      <vt:lpstr>Retraités par grade HEPST</vt:lpstr>
      <vt:lpstr>Retraités par grade EPST</vt:lpstr>
      <vt:lpstr>Retr. par grade et sexe AC</vt:lpstr>
      <vt:lpstr>Retr. par grade et sexe EPST</vt:lpstr>
      <vt:lpstr>Retr par grade et age AC</vt:lpstr>
      <vt:lpstr>Retr par grade et age EPST</vt:lpstr>
      <vt:lpstr>Retr par âge et par sexe AC</vt:lpstr>
      <vt:lpstr>Retr par âge et sexe EPST</vt:lpstr>
      <vt:lpstr>Retr par prov et grade H EPST</vt:lpstr>
      <vt:lpstr>Retr par prov et grade EPST</vt:lpstr>
      <vt:lpstr>Retr par prov&amp;par sexe H EPST</vt:lpstr>
      <vt:lpstr>Retr par prov&amp;par sexe EPST</vt:lpstr>
      <vt:lpstr>Retr par prov&amp;age H EPST</vt:lpstr>
      <vt:lpstr>Retr par prov&amp;age EPST</vt:lpstr>
      <vt:lpstr>Prestations servies</vt:lpstr>
      <vt:lpstr>Age et pens mensuelles</vt:lpstr>
      <vt:lpstr>Pensions de Retr. mensuelles H </vt:lpstr>
      <vt:lpstr>Pensions mensuelles EPST</vt:lpstr>
      <vt:lpstr>Pension de Retr. par grade AC</vt:lpstr>
      <vt:lpstr>Pens de retr par grade EPST</vt:lpstr>
      <vt:lpstr>Pens de retr par gr&amp;sexe H EPST</vt:lpstr>
      <vt:lpstr>Pens de retr par gr&amp;sexe EPST</vt:lpstr>
      <vt:lpstr>Pens de retr par gr&amp;Age H EPST</vt:lpstr>
      <vt:lpstr>Pens retr par grad&amp;Age EPST</vt:lpstr>
      <vt:lpstr>Pens retr par Age&amp;Sexe H EPST</vt:lpstr>
      <vt:lpstr>Pens retr par Age&amp;sexe EPST</vt:lpstr>
      <vt:lpstr>Pension retr prov&amp;grad AC</vt:lpstr>
      <vt:lpstr>Pension retr prov&amp;grad EPST</vt:lpstr>
      <vt:lpstr>Pension retr prov&amp;sexe AC</vt:lpstr>
      <vt:lpstr>Pension retr pro&amp;sexe EPST</vt:lpstr>
      <vt:lpstr>Pens retr prov&amp;Age AC</vt:lpstr>
      <vt:lpstr>Pension retr prov&amp;Age EPST</vt:lpstr>
      <vt:lpstr>Rente surv. mens. HEPST</vt:lpstr>
      <vt:lpstr>Rente survie mens EPST</vt:lpstr>
      <vt:lpstr>Cotisans BRP</vt:lpstr>
      <vt:lpstr>Cotisat° Trim BRP</vt:lpstr>
      <vt:lpstr>Prestat° BRP</vt:lpstr>
      <vt:lpstr>Cotisants RC</vt:lpstr>
      <vt:lpstr>Cotisat° trim RC</vt:lpstr>
      <vt:lpstr>Droit d'entrée Basc</vt:lpstr>
      <vt:lpstr>Beneficiaires Basc</vt:lpstr>
      <vt:lpstr>Ayant droit retr Basc</vt:lpstr>
      <vt:lpstr>Retr Basc par grade</vt:lpstr>
      <vt:lpstr>Retr Basc par grade et sexe</vt:lpstr>
      <vt:lpstr>Retr Basc par grade&amp;Age</vt:lpstr>
      <vt:lpstr>Retr Basc par Age&amp;sexe</vt:lpstr>
      <vt:lpstr>Retr basc par prov&amp;grade</vt:lpstr>
      <vt:lpstr>Retr Basc par prov&amp;sexe</vt:lpstr>
      <vt:lpstr>Retr Basc par prov&amp;Age</vt:lpstr>
      <vt:lpstr>Effectifs retr Basc dec&amp; nb Enf</vt:lpstr>
      <vt:lpstr>Prest servies Ass Basc</vt:lpstr>
      <vt:lpstr>Age&amp;pension moyen basc</vt:lpstr>
      <vt:lpstr>Pension retr mens Basc</vt:lpstr>
      <vt:lpstr>Pensions retr par grade Basc</vt:lpstr>
      <vt:lpstr>Pensions retr par gr&amp;sexe basc</vt:lpstr>
      <vt:lpstr>Pension retr par gr&amp;Age basc</vt:lpstr>
      <vt:lpstr>Pension retr par Age&amp;sexe basc</vt:lpstr>
      <vt:lpstr>Pension retr par prov&amp;grade bas</vt:lpstr>
      <vt:lpstr>Pensions retr par prov&amp;sexe bas</vt:lpstr>
      <vt:lpstr>Pension retr prov&amp;Age basc</vt:lpstr>
      <vt:lpstr>Rente mensuel Ayant droit basc</vt:lpstr>
      <vt:lpstr>Compte de résultats</vt:lpstr>
      <vt:lpstr>Bilan</vt:lpstr>
      <vt:lpstr>Indicateurs de performance</vt:lpstr>
      <vt:lpstr>Revenus</vt:lpstr>
      <vt:lpstr>Charges</vt:lpstr>
      <vt:lpstr>Résulat net après impôt</vt:lpstr>
      <vt:lpstr>Investissement</vt:lpstr>
      <vt:lpstr>Indicateurs RH</vt:lpstr>
      <vt:lpstr>Effectif général</vt:lpstr>
      <vt:lpstr>Effectif gén. trim.</vt:lpstr>
      <vt:lpstr>'Cotisat° Trim BRP'!_Toc167786487</vt:lpstr>
      <vt:lpstr>'Prestat° BRP'!_Toc167786488</vt:lpstr>
      <vt:lpstr>'Beneficiaires Basc'!_Toc167786498</vt:lpstr>
      <vt:lpstr>'Ayant droit retr Basc'!_Toc167786499</vt:lpstr>
      <vt:lpstr>'Prest servies Ass Basc'!_Toc167786508</vt:lpstr>
      <vt:lpstr>'Signes, sigles et abbreviations'!_Toc69999622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MPANYA KANGODIE</dc:creator>
  <cp:lastModifiedBy>Charon BIJIKA</cp:lastModifiedBy>
  <cp:lastPrinted>2021-03-16T14:19:27Z</cp:lastPrinted>
  <dcterms:created xsi:type="dcterms:W3CDTF">2021-03-16T14:05:45Z</dcterms:created>
  <dcterms:modified xsi:type="dcterms:W3CDTF">2026-09-09T13:04:14Z</dcterms:modified>
</cp:coreProperties>
</file>