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4\Annuaire Stat\"/>
    </mc:Choice>
  </mc:AlternateContent>
  <xr:revisionPtr revIDLastSave="0" documentId="13_ncr:1_{74301F19-6422-48F5-AB9B-ACAFE71B4CD2}" xr6:coauthVersionLast="47" xr6:coauthVersionMax="47" xr10:uidLastSave="{00000000-0000-0000-0000-000000000000}"/>
  <bookViews>
    <workbookView showVerticalScroll="0" showSheetTabs="0" xWindow="-110" yWindow="-110" windowWidth="25820" windowHeight="15500" xr2:uid="{00000000-000D-0000-FFFF-FFFF00000000}"/>
  </bookViews>
  <sheets>
    <sheet name="Sommaire" sheetId="2" r:id="rId1"/>
    <sheet name="Signes, sigles et abbreviations" sheetId="65" r:id="rId2"/>
    <sheet name="Définition des concepts" sheetId="154" r:id="rId3"/>
    <sheet name="Cotisants branche des pensions" sheetId="19" r:id="rId4"/>
    <sheet name="Cotisants_H EPST par province" sheetId="20" r:id="rId5"/>
    <sheet name="Cotisants EPST par province" sheetId="84" r:id="rId6"/>
    <sheet name="Cotisants H. EPST par Adm. Pub." sheetId="21" r:id="rId7"/>
    <sheet name="Cotisants hors EPST par grade" sheetId="22" r:id="rId8"/>
    <sheet name="Cotisants EPST par grade" sheetId="85" r:id="rId9"/>
    <sheet name="Cot. H EPST par prov&amp;par grade" sheetId="66" r:id="rId10"/>
    <sheet name="Cot. EPST par prov&amp;par grade" sheetId="86" r:id="rId11"/>
    <sheet name="Cot. par adm. pub et prov HEPST" sheetId="67" r:id="rId12"/>
    <sheet name="Cot. adm. pub. et grade HEPST" sheetId="68" r:id="rId13"/>
    <sheet name="Cot°. Trimestrielles H EPST" sheetId="23" r:id="rId14"/>
    <sheet name="Cot°. Trimestrielles EPST" sheetId="87" r:id="rId15"/>
    <sheet name="Cot°. par province TTC" sheetId="24" r:id="rId16"/>
    <sheet name="Cot°. par Adm. Pub. TTC" sheetId="26" r:id="rId17"/>
    <sheet name="Cot°. par grade TTC" sheetId="25" r:id="rId18"/>
    <sheet name="Cot° par prov&amp;par grade TTC" sheetId="69" r:id="rId19"/>
    <sheet name="Cot° par adm&amp;Prov TTC" sheetId="70" r:id="rId20"/>
    <sheet name="Cot° par adm.&amp;par grad TTC" sheetId="71" r:id="rId21"/>
    <sheet name="Tx de support pot" sheetId="30" r:id="rId22"/>
    <sheet name="Quotient de vieillesse" sheetId="31" r:id="rId23"/>
    <sheet name="Tx de repart° pure" sheetId="92" r:id="rId24"/>
    <sheet name="Rapport dem optimal" sheetId="93" r:id="rId25"/>
    <sheet name="Retraités" sheetId="32" r:id="rId26"/>
    <sheet name="Retraités par grade HEPST" sheetId="33" r:id="rId27"/>
    <sheet name="Retraités par grade EPST" sheetId="94" r:id="rId28"/>
    <sheet name="Retr. par grade et sexe AC" sheetId="76" r:id="rId29"/>
    <sheet name="Retr. par grade et sexe EPST" sheetId="95" r:id="rId30"/>
    <sheet name="Retr par grade et age AC" sheetId="96" r:id="rId31"/>
    <sheet name="Retr par grade et age EPST" sheetId="97" r:id="rId32"/>
    <sheet name="Retr par âge et par sexe AC" sheetId="98" r:id="rId33"/>
    <sheet name="Retr par âge et sexe EPST" sheetId="99" r:id="rId34"/>
    <sheet name="Retr par prov et grade H EPST" sheetId="100" r:id="rId35"/>
    <sheet name="Retr par prov et grade EPST" sheetId="101" r:id="rId36"/>
    <sheet name="Retr par prov&amp;par sexe H EPST" sheetId="102" r:id="rId37"/>
    <sheet name="Retr par prov&amp;par sexe EPST" sheetId="103" r:id="rId38"/>
    <sheet name="Retr par prov&amp;age H EPST" sheetId="104" r:id="rId39"/>
    <sheet name="Retr par prov&amp;age EPST" sheetId="105" r:id="rId40"/>
    <sheet name="Prestations servies" sheetId="38" r:id="rId41"/>
    <sheet name="Age et pens mensuelles" sheetId="107" r:id="rId42"/>
    <sheet name="Pensions de Retr. mensuelles H " sheetId="43" r:id="rId43"/>
    <sheet name="Pensions mensuelles EPST" sheetId="108" r:id="rId44"/>
    <sheet name="Pension de Retr. par grade AC" sheetId="41" r:id="rId45"/>
    <sheet name="Pens de retr par grade EPST" sheetId="109" r:id="rId46"/>
    <sheet name="Pens de retr par gr&amp;sexe H EPST" sheetId="82" r:id="rId47"/>
    <sheet name="Pens de retr par gr&amp;sexe EPST" sheetId="110" r:id="rId48"/>
    <sheet name="Pens de retr par gr&amp;Age H EPST" sheetId="113" r:id="rId49"/>
    <sheet name="Pens retr par grad&amp;Age EPST" sheetId="114" r:id="rId50"/>
    <sheet name="Pens retr par Age&amp;Sexe H EPST" sheetId="115" r:id="rId51"/>
    <sheet name="Pens retr par Age&amp;sexe EPST" sheetId="116" r:id="rId52"/>
    <sheet name="Pension retr prov&amp;grad AC" sheetId="147" r:id="rId53"/>
    <sheet name="Pension retr prov&amp;grad EPST" sheetId="148" r:id="rId54"/>
    <sheet name="Pension retr prov&amp;sexe AC" sheetId="150" r:id="rId55"/>
    <sheet name="Pension retr pro&amp;sexe EPST" sheetId="151" r:id="rId56"/>
    <sheet name="Pens retr prov&amp;Age AC" sheetId="149" r:id="rId57"/>
    <sheet name="Pension retr prov&amp;Age EPST" sheetId="152" r:id="rId58"/>
    <sheet name="Rente surv. mens. HEPST" sheetId="47" r:id="rId59"/>
    <sheet name="Rente survie mens EPST" sheetId="117" r:id="rId60"/>
    <sheet name="Cotisans BRP" sheetId="118" r:id="rId61"/>
    <sheet name="Cotisat° Trim BRP" sheetId="119" r:id="rId62"/>
    <sheet name="Prestat° BRP" sheetId="120" r:id="rId63"/>
    <sheet name="Cotisants RC" sheetId="121" r:id="rId64"/>
    <sheet name="Cotisat° trim RC" sheetId="122" r:id="rId65"/>
    <sheet name="Droit d'entrée Basc" sheetId="153" r:id="rId66"/>
    <sheet name="Beneficiaires Basc" sheetId="124" r:id="rId67"/>
    <sheet name="Ayant droit retr Basc" sheetId="125" r:id="rId68"/>
    <sheet name="Retr Basc par grade" sheetId="126" r:id="rId69"/>
    <sheet name="Retr Basc par grade et sexe" sheetId="127" r:id="rId70"/>
    <sheet name="Retr Basc par grade&amp;Age" sheetId="128" r:id="rId71"/>
    <sheet name="Retr Basc par Age&amp;sexe" sheetId="129" r:id="rId72"/>
    <sheet name="Retr basc par prov&amp;grade" sheetId="130" r:id="rId73"/>
    <sheet name="Retr Basc par prov&amp;sexe" sheetId="131" r:id="rId74"/>
    <sheet name="Retr Basc par prov&amp;Age" sheetId="132" r:id="rId75"/>
    <sheet name="Effectifs retr Basc dec&amp; nb Enf" sheetId="133" r:id="rId76"/>
    <sheet name="Prest servies Ass Basc" sheetId="134" r:id="rId77"/>
    <sheet name="Age&amp;pension moyen basc" sheetId="136" r:id="rId78"/>
    <sheet name="Pension retr mens Basc" sheetId="137" r:id="rId79"/>
    <sheet name="Pensions retr par grade Basc" sheetId="138" r:id="rId80"/>
    <sheet name="Pensions retr par gr&amp;sexe basc" sheetId="140" r:id="rId81"/>
    <sheet name="Pension retr par gr&amp;Age basc" sheetId="141" r:id="rId82"/>
    <sheet name="Pension retr par Age&amp;sexe basc" sheetId="142" r:id="rId83"/>
    <sheet name="Pension retr par prov&amp;grade bas" sheetId="143" r:id="rId84"/>
    <sheet name="Pensions retr par prov&amp;sexe bas" sheetId="144" r:id="rId85"/>
    <sheet name="Pension retr prov&amp;Age basc" sheetId="145" r:id="rId86"/>
    <sheet name="Rente mensuel Ayant droit basc" sheetId="146" r:id="rId87"/>
    <sheet name="Compte de résultats" sheetId="51" r:id="rId88"/>
    <sheet name="Bilan" sheetId="52" r:id="rId89"/>
    <sheet name="Indicateurs de performance" sheetId="53" r:id="rId90"/>
    <sheet name="Revenus" sheetId="54" r:id="rId91"/>
    <sheet name="Charges" sheetId="55" r:id="rId92"/>
    <sheet name="Résulat net après impôt" sheetId="56" r:id="rId93"/>
    <sheet name="Investissement" sheetId="57" r:id="rId94"/>
    <sheet name="Indicateurs RH" sheetId="64" r:id="rId95"/>
    <sheet name="Effectif général" sheetId="59" r:id="rId96"/>
    <sheet name="Effectif gén. trim." sheetId="61" r:id="rId97"/>
  </sheets>
  <definedNames>
    <definedName name="_Toc167786487" localSheetId="61">'Cotisat° Trim BRP'!$B$2</definedName>
    <definedName name="_Toc167786488" localSheetId="62">'Prestat° BRP'!$B$2</definedName>
    <definedName name="_Toc167786498" localSheetId="66">'Beneficiaires Basc'!$B$2</definedName>
    <definedName name="_Toc167786499" localSheetId="67">'Ayant droit retr Basc'!$B$2</definedName>
    <definedName name="_Toc167786508" localSheetId="76">'Prest servies Ass Basc'!$B$2</definedName>
    <definedName name="_Toc69999622" localSheetId="1">'Signes, sigles et abbreviations'!$B$2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29" l="1"/>
  <c r="F6" i="129"/>
  <c r="F7" i="129"/>
  <c r="F8" i="129"/>
  <c r="F9" i="129"/>
  <c r="F10" i="129"/>
  <c r="F11" i="129"/>
  <c r="F12" i="129"/>
  <c r="F13" i="129"/>
  <c r="F14" i="129"/>
  <c r="F15" i="129"/>
  <c r="F16" i="129"/>
  <c r="F17" i="129"/>
  <c r="F18" i="129"/>
  <c r="F19" i="129"/>
  <c r="F20" i="129"/>
  <c r="F21" i="129"/>
  <c r="F5" i="129"/>
  <c r="D22" i="129"/>
  <c r="D21" i="129"/>
  <c r="D6" i="129"/>
  <c r="D7" i="129"/>
  <c r="D8" i="129"/>
  <c r="D9" i="129"/>
  <c r="D10" i="129"/>
  <c r="D11" i="129"/>
  <c r="D12" i="129"/>
  <c r="D13" i="129"/>
  <c r="D14" i="129"/>
  <c r="D15" i="129"/>
  <c r="D16" i="129"/>
  <c r="D17" i="129"/>
  <c r="D18" i="129"/>
  <c r="D19" i="129"/>
  <c r="D20" i="129"/>
  <c r="D5" i="129"/>
  <c r="D23" i="129"/>
  <c r="E11" i="122"/>
  <c r="E10" i="122"/>
  <c r="D31" i="150"/>
  <c r="E31" i="24" l="1"/>
  <c r="D31" i="24"/>
  <c r="G67" i="21"/>
  <c r="F67" i="21"/>
  <c r="F31" i="24" l="1"/>
  <c r="G7" i="24" l="1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5" i="24"/>
  <c r="G6" i="24"/>
  <c r="C21" i="43" l="1"/>
  <c r="C10" i="122"/>
  <c r="C10" i="119"/>
  <c r="F9" i="59"/>
  <c r="E9" i="59"/>
  <c r="D9" i="59"/>
  <c r="C5" i="119" l="1"/>
  <c r="G8" i="57" l="1"/>
  <c r="E67" i="21" l="1"/>
</calcChain>
</file>

<file path=xl/sharedStrings.xml><?xml version="1.0" encoding="utf-8"?>
<sst xmlns="http://schemas.openxmlformats.org/spreadsheetml/2006/main" count="3764" uniqueCount="872">
  <si>
    <t>Retraités payés</t>
  </si>
  <si>
    <t>Indicateurs de performance</t>
  </si>
  <si>
    <t>Indicateurs RH</t>
  </si>
  <si>
    <t xml:space="preserve"> </t>
  </si>
  <si>
    <t>Variation</t>
  </si>
  <si>
    <t>-</t>
  </si>
  <si>
    <t>N°</t>
  </si>
  <si>
    <t>En %</t>
  </si>
  <si>
    <t>Equateur</t>
  </si>
  <si>
    <t>Kasaï oriental</t>
  </si>
  <si>
    <t>Kinshasa</t>
  </si>
  <si>
    <t>Maniema</t>
  </si>
  <si>
    <t>Nord-Kivu</t>
  </si>
  <si>
    <t>Sud-Kivu</t>
  </si>
  <si>
    <t>Total</t>
  </si>
  <si>
    <t xml:space="preserve">  </t>
  </si>
  <si>
    <t>Province</t>
  </si>
  <si>
    <t>Cotisants</t>
  </si>
  <si>
    <t>Actions humanitaires et solidarité nationale</t>
  </si>
  <si>
    <t>Administration de l'assemblée nationale</t>
  </si>
  <si>
    <t>Affaires étrangères</t>
  </si>
  <si>
    <t>Affaires foncières</t>
  </si>
  <si>
    <t>Affaires sociales</t>
  </si>
  <si>
    <t>Agriculture</t>
  </si>
  <si>
    <t>Anciens combattants</t>
  </si>
  <si>
    <t>Budget</t>
  </si>
  <si>
    <t>Chancellerie des ordres nationaux</t>
  </si>
  <si>
    <t>Commerce extérieur</t>
  </si>
  <si>
    <t>Communication et médias</t>
  </si>
  <si>
    <t>Coopération internationale</t>
  </si>
  <si>
    <t>Culture et arts</t>
  </si>
  <si>
    <t>Développement rural</t>
  </si>
  <si>
    <t>Droits humains</t>
  </si>
  <si>
    <t>Economie nationale</t>
  </si>
  <si>
    <t>Emploi et travail</t>
  </si>
  <si>
    <t>Enseignement primaire, secondaire et professionnel</t>
  </si>
  <si>
    <t>Enseignement supérieur et universitaire</t>
  </si>
  <si>
    <t>Environnement et conservation de la nature</t>
  </si>
  <si>
    <t>Finances</t>
  </si>
  <si>
    <t>Fonction publique</t>
  </si>
  <si>
    <t>Genre, femme et enfant</t>
  </si>
  <si>
    <t>Hydrocarbures</t>
  </si>
  <si>
    <t>Industrie</t>
  </si>
  <si>
    <t>Infrastructures et travaux publics</t>
  </si>
  <si>
    <t>Intérieur et sécurité</t>
  </si>
  <si>
    <t>Jeunesse</t>
  </si>
  <si>
    <t>Justice</t>
  </si>
  <si>
    <t>Mines</t>
  </si>
  <si>
    <t>Porte feuille</t>
  </si>
  <si>
    <t>Présidence de la république</t>
  </si>
  <si>
    <t>Primature</t>
  </si>
  <si>
    <t>Recherche scientifique</t>
  </si>
  <si>
    <t>Reconstruction</t>
  </si>
  <si>
    <t>Relation avec le parlement</t>
  </si>
  <si>
    <t>Ressources hydraulique et électricité</t>
  </si>
  <si>
    <t>Santé publique</t>
  </si>
  <si>
    <t>Tourisme</t>
  </si>
  <si>
    <t>Urbanisme et habitat</t>
  </si>
  <si>
    <t>Grades</t>
  </si>
  <si>
    <t>SG</t>
  </si>
  <si>
    <t>D</t>
  </si>
  <si>
    <t>CD</t>
  </si>
  <si>
    <t>CB</t>
  </si>
  <si>
    <t>ATA1</t>
  </si>
  <si>
    <t>ATA2</t>
  </si>
  <si>
    <t>AGA1</t>
  </si>
  <si>
    <t>AGA2</t>
  </si>
  <si>
    <t>AA1</t>
  </si>
  <si>
    <t>AA2</t>
  </si>
  <si>
    <t>Huissier</t>
  </si>
  <si>
    <t>Période</t>
  </si>
  <si>
    <t>Trim4</t>
  </si>
  <si>
    <t>Trim1</t>
  </si>
  <si>
    <t>Trim2</t>
  </si>
  <si>
    <t>Trim3</t>
  </si>
  <si>
    <t>CPA</t>
  </si>
  <si>
    <t>CPE</t>
  </si>
  <si>
    <t>Masse salariale</t>
  </si>
  <si>
    <t>Année</t>
  </si>
  <si>
    <t>Age</t>
  </si>
  <si>
    <t>Hommes</t>
  </si>
  <si>
    <t>Femmes</t>
  </si>
  <si>
    <t>H</t>
  </si>
  <si>
    <t>F</t>
  </si>
  <si>
    <t>Retraités</t>
  </si>
  <si>
    <t>Indice</t>
  </si>
  <si>
    <t>Prestations</t>
  </si>
  <si>
    <t>Pension de retraite</t>
  </si>
  <si>
    <t>Pensions de retraite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</si>
  <si>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</si>
  <si>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</si>
  <si>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</si>
  <si>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</si>
  <si>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</si>
  <si>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</si>
  <si>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</si>
  <si>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</si>
  <si>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</si>
  <si>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</si>
  <si>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</si>
  <si>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</si>
  <si>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Grade</t>
  </si>
  <si>
    <t>Ancienneté moyenne</t>
  </si>
  <si>
    <t>Intitulés des comptes</t>
  </si>
  <si>
    <t>Produits techniques</t>
  </si>
  <si>
    <t>Produits sur opération de placement</t>
  </si>
  <si>
    <t>Charges techniques</t>
  </si>
  <si>
    <t>Matières et fournitures consommées</t>
  </si>
  <si>
    <t>Transports consommés</t>
  </si>
  <si>
    <t>Autres services consommés</t>
  </si>
  <si>
    <t>Charges et pertes diverses</t>
  </si>
  <si>
    <t>Charges du personnel</t>
  </si>
  <si>
    <t>Intérêt reçus</t>
  </si>
  <si>
    <t>Charges financières</t>
  </si>
  <si>
    <t>Dotations aux provisions exigibles</t>
  </si>
  <si>
    <t>Résultat brut d'exploitation</t>
  </si>
  <si>
    <t>Impôt et taxes</t>
  </si>
  <si>
    <t>Dotations aux amortissements</t>
  </si>
  <si>
    <t>Résultat courant avant impôt</t>
  </si>
  <si>
    <t>Résultat sur cession d'éléments d'actifs</t>
  </si>
  <si>
    <t>Reprise sur provisions</t>
  </si>
  <si>
    <t>Produits exceptionnels</t>
  </si>
  <si>
    <t>Impôt sur le bénéfice</t>
  </si>
  <si>
    <t xml:space="preserve">Résultat net </t>
  </si>
  <si>
    <t>ACTIF</t>
  </si>
  <si>
    <t>ACTIF IMMOBILISE</t>
  </si>
  <si>
    <t>Immobilisations incorporelles</t>
  </si>
  <si>
    <t>Licences et logiciels</t>
  </si>
  <si>
    <t>Charges immobilisées</t>
  </si>
  <si>
    <t>Total des immobilisations incorporelles</t>
  </si>
  <si>
    <t>Immobilisations corporelles</t>
  </si>
  <si>
    <t>Valeurs immobilisées corporelles</t>
  </si>
  <si>
    <t>Total des immobilisations corporelles</t>
  </si>
  <si>
    <t>Immobilisations financières</t>
  </si>
  <si>
    <t>Total des immobilisations financières</t>
  </si>
  <si>
    <t>TOTAL ACTIF IMMOBILISE</t>
  </si>
  <si>
    <t>ACTIF CIRCULANT</t>
  </si>
  <si>
    <t>Créances d'exploitation</t>
  </si>
  <si>
    <t>Contribution de l'Etat Congolais</t>
  </si>
  <si>
    <t>Total des créances d'exploitations</t>
  </si>
  <si>
    <t>TOTAL ACTIF CIRCULANT</t>
  </si>
  <si>
    <t>TRESORERIE</t>
  </si>
  <si>
    <t>Banques, chèques postaux, caisses</t>
  </si>
  <si>
    <t>TOTAL TRESORERIE</t>
  </si>
  <si>
    <t>TOTAL ACTIF</t>
  </si>
  <si>
    <t>PASSIF</t>
  </si>
  <si>
    <t>Fonds propres</t>
  </si>
  <si>
    <t>Dotation initiale</t>
  </si>
  <si>
    <t>Résultat net de l'exercice</t>
  </si>
  <si>
    <t>Report à nouveau</t>
  </si>
  <si>
    <t>Subvention d'investissement</t>
  </si>
  <si>
    <t>Plus-value de réévaluation</t>
  </si>
  <si>
    <t>Total des fonds propres</t>
  </si>
  <si>
    <t>Dettes financières et ressources assimilées</t>
  </si>
  <si>
    <t>Emprunts et dettes financières</t>
  </si>
  <si>
    <t>Provisions financières pour risques et charges</t>
  </si>
  <si>
    <t>Total des dettes financières et ressources assimilées</t>
  </si>
  <si>
    <t>Passif circulant</t>
  </si>
  <si>
    <t>Dettes fiscales</t>
  </si>
  <si>
    <t>Personnel, charges à payer</t>
  </si>
  <si>
    <t>Prestations à payer</t>
  </si>
  <si>
    <t>Divers passifs</t>
  </si>
  <si>
    <t>Cotisations et pénalités de retard</t>
  </si>
  <si>
    <t>Ecart de conversion passif</t>
  </si>
  <si>
    <t>TOTAL PASSIF CIRCULANT</t>
  </si>
  <si>
    <t>TOTAL PASSIF</t>
  </si>
  <si>
    <t>Ratios</t>
  </si>
  <si>
    <t>Normes</t>
  </si>
  <si>
    <t>Ratio des charges de fonctionnement par rapport au total des revenus</t>
  </si>
  <si>
    <t>Inférieur ou égal à 15%</t>
  </si>
  <si>
    <t>Frais du personnel par rapport aux dépenses de fonctionnement</t>
  </si>
  <si>
    <t>Inférieur ou égal à 50%</t>
  </si>
  <si>
    <t>Ratio du résultat net par rapport aux cotisations</t>
  </si>
  <si>
    <t>Supérieur ou égal à 20%</t>
  </si>
  <si>
    <t>Ratio des réserves</t>
  </si>
  <si>
    <t>Supérieur ou égal à 3</t>
  </si>
  <si>
    <t>Ratio d’autosuffisance</t>
  </si>
  <si>
    <t>Supérieur ou égal à 120%</t>
  </si>
  <si>
    <t>Total revenus</t>
  </si>
  <si>
    <t>Variation en %</t>
  </si>
  <si>
    <t>Frais de gestion</t>
  </si>
  <si>
    <t>Total charges</t>
  </si>
  <si>
    <t>DAT</t>
  </si>
  <si>
    <t>Indicateurs suivis</t>
  </si>
  <si>
    <t>Nombre d'agents et cadres</t>
  </si>
  <si>
    <t>Nombre de dirigeants</t>
  </si>
  <si>
    <t> 3</t>
  </si>
  <si>
    <t>Nombre de consultants techniques</t>
  </si>
  <si>
    <t> 2</t>
  </si>
  <si>
    <t>Age moyen du staff interne</t>
  </si>
  <si>
    <t>33 ans</t>
  </si>
  <si>
    <t>32 ans</t>
  </si>
  <si>
    <t>27 mois</t>
  </si>
  <si>
    <t>23 mois</t>
  </si>
  <si>
    <t>Effectif staff féminin</t>
  </si>
  <si>
    <t>32.4%</t>
  </si>
  <si>
    <t>32.7%</t>
  </si>
  <si>
    <t>Taux de rétention du personnel</t>
  </si>
  <si>
    <t>Catégorie</t>
  </si>
  <si>
    <t>Maîtrises</t>
  </si>
  <si>
    <t>Agents d'exécution</t>
  </si>
  <si>
    <t>Effectif général trimestriel CNSSAP</t>
  </si>
  <si>
    <t>Période </t>
  </si>
  <si>
    <t>Agents d'exécutions</t>
  </si>
  <si>
    <t>DEA/DES</t>
  </si>
  <si>
    <t>D6</t>
  </si>
  <si>
    <t xml:space="preserve">                         CAISSE NATIONALE DE SECURITE SOCIALE</t>
  </si>
  <si>
    <t xml:space="preserve">                                  DES AGENTS PUBLICS DE L’ETAT</t>
  </si>
  <si>
    <t>Prestations servies (en millions de CDF)</t>
  </si>
  <si>
    <t>Bilan (en millions de CDF)</t>
  </si>
  <si>
    <t>SIGNES, SIGLES &amp; ABREVIATIONS</t>
  </si>
  <si>
    <t xml:space="preserve">   </t>
  </si>
  <si>
    <t>: Renseignement nul</t>
  </si>
  <si>
    <t>: Agent Auxiliaire de 1ère classe</t>
  </si>
  <si>
    <t xml:space="preserve">: Agent Auxiliaire de 2ème classe </t>
  </si>
  <si>
    <t>Adm</t>
  </si>
  <si>
    <t>: Administration</t>
  </si>
  <si>
    <t>: Agent d’Administration de 1ère classe</t>
  </si>
  <si>
    <t>: Agent d’Administration de 2ème classe</t>
  </si>
  <si>
    <t>: Attaché d’Administration de 1ère classe</t>
  </si>
  <si>
    <t>: Attaché d’Administration de 2ème classe</t>
  </si>
  <si>
    <t>Bac+3</t>
  </si>
  <si>
    <t>: Graduat</t>
  </si>
  <si>
    <t>Bac+5</t>
  </si>
  <si>
    <t>: Licence</t>
  </si>
  <si>
    <t>BNR</t>
  </si>
  <si>
    <t>: Bordereau nominatif des rémunérations</t>
  </si>
  <si>
    <t>: Chef de Bureau</t>
  </si>
  <si>
    <t>: Chef de Division</t>
  </si>
  <si>
    <t>CDF</t>
  </si>
  <si>
    <t>: Franc congolais (FC)</t>
  </si>
  <si>
    <t>CM</t>
  </si>
  <si>
    <t>: Chargé de mission</t>
  </si>
  <si>
    <t>CNSSAP</t>
  </si>
  <si>
    <t>: Caisse nationale de sécurité sociale des agents publics de l’Etat</t>
  </si>
  <si>
    <t>: Cotisation part agent</t>
  </si>
  <si>
    <t>: Cotisation part Etat employeur</t>
  </si>
  <si>
    <t>: Directeur</t>
  </si>
  <si>
    <t>: Niveau bac</t>
  </si>
  <si>
    <t>: Dépôts à terme</t>
  </si>
  <si>
    <t>: Diplôme d'études approfondies</t>
  </si>
  <si>
    <t>: Femme</t>
  </si>
  <si>
    <t>: Homme</t>
  </si>
  <si>
    <t>Pub</t>
  </si>
  <si>
    <t>: Publique</t>
  </si>
  <si>
    <t>RDC </t>
  </si>
  <si>
    <t>: République Démocratique du Congo</t>
  </si>
  <si>
    <t>RH</t>
  </si>
  <si>
    <t>: Ressources humaines</t>
  </si>
  <si>
    <t>: Secrétaire Général</t>
  </si>
  <si>
    <t>: Trimestre n (n : 1, 2, 3 et 4)</t>
  </si>
  <si>
    <t>USD</t>
  </si>
  <si>
    <t>: Dollar américain</t>
  </si>
  <si>
    <r>
      <t>T</t>
    </r>
    <r>
      <rPr>
        <i/>
        <sz val="12"/>
        <rFont val="Garamond"/>
        <family val="1"/>
      </rPr>
      <t>n</t>
    </r>
  </si>
  <si>
    <t>RESSOURCES HUMAINES CNSSAP</t>
  </si>
  <si>
    <t>Variable suivante</t>
  </si>
  <si>
    <t>Variable précédente</t>
  </si>
  <si>
    <t>2021</t>
  </si>
  <si>
    <t>Affaires coutumières</t>
  </si>
  <si>
    <t>Pêche et élevage</t>
  </si>
  <si>
    <t>Aménagement du territoire et rénovation de la ville</t>
  </si>
  <si>
    <t>Décentralisation et Réforme institutionnelle</t>
  </si>
  <si>
    <t>Administration Publique</t>
  </si>
  <si>
    <t>Défense nationale</t>
  </si>
  <si>
    <t>Transport et voies de communication</t>
  </si>
  <si>
    <t>Autres Administrations Publiques</t>
  </si>
  <si>
    <t>Administration du sénat</t>
  </si>
  <si>
    <t>Enseignement primaire, secondaire et technique</t>
  </si>
  <si>
    <t>Inspection générale des finances</t>
  </si>
  <si>
    <t>Plan et suivi de la mise en œuvre de la Révolution de la modernité</t>
  </si>
  <si>
    <t>Poste et télécommunication et Nouvelles Technologies de l’Information et de la Communication</t>
  </si>
  <si>
    <t>28 mois</t>
  </si>
  <si>
    <t>Compte de résultats (en milliards de CDF)</t>
  </si>
  <si>
    <t>Valeurs immobilisées corporelles en cours</t>
  </si>
  <si>
    <t>Autres immobilisations financières</t>
  </si>
  <si>
    <t>Débiteurs divers</t>
  </si>
  <si>
    <t>Autres comptes de transition</t>
  </si>
  <si>
    <t>Revenus de la CNSSAP (en milliards de CDF)</t>
  </si>
  <si>
    <t>Charges de la CNSSAP (en milliards de CDF)</t>
  </si>
  <si>
    <t>Résultat net après impôt (en milliards de CDF)</t>
  </si>
  <si>
    <t>Conseil économique et social</t>
  </si>
  <si>
    <t>2022</t>
  </si>
  <si>
    <t>Commission nationale des droits de l'homme</t>
  </si>
  <si>
    <t>Commission nationale pour l'UNESCO</t>
  </si>
  <si>
    <t>Entreprenariat des petites et moyennes entreprises</t>
  </si>
  <si>
    <t>Formation professionnelle, metiers et artisanat</t>
  </si>
  <si>
    <t>Intégration régionales</t>
  </si>
  <si>
    <t>Prévoyance sociale</t>
  </si>
  <si>
    <t>Relation avec les partis politiques</t>
  </si>
  <si>
    <t>Sports</t>
  </si>
  <si>
    <t>1 493</t>
  </si>
  <si>
    <t>172 304</t>
  </si>
  <si>
    <t>190 545</t>
  </si>
  <si>
    <t>198 399</t>
  </si>
  <si>
    <t>5 486</t>
  </si>
  <si>
    <t>6 310</t>
  </si>
  <si>
    <t>14 695</t>
  </si>
  <si>
    <t>33 262</t>
  </si>
  <si>
    <t>37 027</t>
  </si>
  <si>
    <t>48 449</t>
  </si>
  <si>
    <t>32 323</t>
  </si>
  <si>
    <t>13 196</t>
  </si>
  <si>
    <t>5 517</t>
  </si>
  <si>
    <t>1 662</t>
  </si>
  <si>
    <t>15 407 394 477</t>
  </si>
  <si>
    <t>30 814 788 954</t>
  </si>
  <si>
    <t>46 222 183 432</t>
  </si>
  <si>
    <t>3 062 955 895</t>
  </si>
  <si>
    <t>6 125 911 790</t>
  </si>
  <si>
    <t>9 188 867 685</t>
  </si>
  <si>
    <t>3 718 562 502</t>
  </si>
  <si>
    <t>7 437 125 003</t>
  </si>
  <si>
    <t>11 155 687 505</t>
  </si>
  <si>
    <t>4 260 644 794</t>
  </si>
  <si>
    <t>8 521 289 588</t>
  </si>
  <si>
    <t>12 781 934 383</t>
  </si>
  <si>
    <t>4 365 231 287</t>
  </si>
  <si>
    <t>8 730 462 573</t>
  </si>
  <si>
    <t>13 095 693 860</t>
  </si>
  <si>
    <t>Rente de survie</t>
  </si>
  <si>
    <t>1 662,73</t>
  </si>
  <si>
    <t>2 248,46</t>
  </si>
  <si>
    <t>35 838,29</t>
  </si>
  <si>
    <t>35 845,87</t>
  </si>
  <si>
    <t>88 241,61</t>
  </si>
  <si>
    <t>126 335,94</t>
  </si>
  <si>
    <t>2 380,59</t>
  </si>
  <si>
    <t>2 636,49</t>
  </si>
  <si>
    <t>10 434,02</t>
  </si>
  <si>
    <t>139 406,45</t>
  </si>
  <si>
    <t>1 500,00</t>
  </si>
  <si>
    <t>133 014,39</t>
  </si>
  <si>
    <t>3 248,16</t>
  </si>
  <si>
    <t>6 392,07</t>
  </si>
  <si>
    <t>Immobilier</t>
  </si>
  <si>
    <t>33 mois</t>
  </si>
  <si>
    <t>STATISTIQUES FINANCIERES</t>
  </si>
  <si>
    <t>STATISTIQUES TECHNIQUES</t>
  </si>
  <si>
    <t>Effectifs cotisants Personnel EPST</t>
  </si>
  <si>
    <t>2023</t>
  </si>
  <si>
    <t>313 369</t>
  </si>
  <si>
    <t>689 908</t>
  </si>
  <si>
    <t>1 003 277</t>
  </si>
  <si>
    <t>18 241</t>
  </si>
  <si>
    <t>7 854</t>
  </si>
  <si>
    <t>804 878</t>
  </si>
  <si>
    <t>Bas-uele</t>
  </si>
  <si>
    <t>Haut-katanga</t>
  </si>
  <si>
    <t>Haut-lomami</t>
  </si>
  <si>
    <t>Haut-uele</t>
  </si>
  <si>
    <t>Ituri</t>
  </si>
  <si>
    <t>Kasai</t>
  </si>
  <si>
    <t>Kasai central</t>
  </si>
  <si>
    <t>Kasai-oriental</t>
  </si>
  <si>
    <t>Kongo central</t>
  </si>
  <si>
    <t>Kwango</t>
  </si>
  <si>
    <t>Kwilu</t>
  </si>
  <si>
    <t>Lomami</t>
  </si>
  <si>
    <t>Lualaba</t>
  </si>
  <si>
    <t>Mai-ndombe</t>
  </si>
  <si>
    <t>Mongala</t>
  </si>
  <si>
    <t>Nord-kivu</t>
  </si>
  <si>
    <t>Nord-ubangi</t>
  </si>
  <si>
    <t>Sankuru</t>
  </si>
  <si>
    <t>Sud-kivu</t>
  </si>
  <si>
    <t>Sud-ubangi</t>
  </si>
  <si>
    <t>Tanganyika</t>
  </si>
  <si>
    <t>Tshopo</t>
  </si>
  <si>
    <t>Tshuapa</t>
  </si>
  <si>
    <t>Numérique</t>
  </si>
  <si>
    <t>Pouvoir judiciaire</t>
  </si>
  <si>
    <t xml:space="preserve">Cotisants personnel EPST à la branche des pensions par grade </t>
  </si>
  <si>
    <t>1 690</t>
  </si>
  <si>
    <t>10 350</t>
  </si>
  <si>
    <t>9 320</t>
  </si>
  <si>
    <t>24 241</t>
  </si>
  <si>
    <t>45 461</t>
  </si>
  <si>
    <t>60 331</t>
  </si>
  <si>
    <t>72 941</t>
  </si>
  <si>
    <t>62 354</t>
  </si>
  <si>
    <t>18 778</t>
  </si>
  <si>
    <t>6 810</t>
  </si>
  <si>
    <t>1 766</t>
  </si>
  <si>
    <t>33 367 659 153</t>
  </si>
  <si>
    <t>66 735 318 307</t>
  </si>
  <si>
    <t>4 467 477 731</t>
  </si>
  <si>
    <t>8 934 955 462</t>
  </si>
  <si>
    <t>7 959 162 458</t>
  </si>
  <si>
    <t>15 918 324 916</t>
  </si>
  <si>
    <t>8 512 246 114</t>
  </si>
  <si>
    <t>17 024 492 228</t>
  </si>
  <si>
    <t>12 428 772 850</t>
  </si>
  <si>
    <t>24 857 545 701</t>
  </si>
  <si>
    <t>CPA (part salariale, 4%)</t>
  </si>
  <si>
    <t>CPE (part patronale, 8%)</t>
  </si>
  <si>
    <t>Cotisations trimestrielles hors Personnel EPST à la branche des pensions (en CDF)</t>
  </si>
  <si>
    <t>60 485 369 239</t>
  </si>
  <si>
    <t>120 970 738 478</t>
  </si>
  <si>
    <t>19 867 531 279</t>
  </si>
  <si>
    <t>39 735 062 557</t>
  </si>
  <si>
    <t>20 305 500 791</t>
  </si>
  <si>
    <t>40 611 001 582</t>
  </si>
  <si>
    <t>20 312 337 169</t>
  </si>
  <si>
    <t>40 624 674 339</t>
  </si>
  <si>
    <t>6 238</t>
  </si>
  <si>
    <t>Quotient de vieillesse (ratio de dépendance) de la branche des pensions</t>
  </si>
  <si>
    <t>Taux de répartition pure de la branche des pensions</t>
  </si>
  <si>
    <t>Rapport démographique optimal de remplacement de la branche des pensions</t>
  </si>
  <si>
    <t>Effectifs Agents de carrière</t>
  </si>
  <si>
    <t>1 329</t>
  </si>
  <si>
    <t>5 005</t>
  </si>
  <si>
    <t>Effectifs Personnel EPST</t>
  </si>
  <si>
    <t>1 233</t>
  </si>
  <si>
    <t>4 909</t>
  </si>
  <si>
    <t>Retraités Agents de carrière payés par grade</t>
  </si>
  <si>
    <t xml:space="preserve">Retraités Agents de carrière payés par grade et par sexe </t>
  </si>
  <si>
    <t>Retraités Personnel ESPT payés par grade et par sexe</t>
  </si>
  <si>
    <t>(-)65</t>
  </si>
  <si>
    <t>65 à 69</t>
  </si>
  <si>
    <t>70 à 74</t>
  </si>
  <si>
    <t>75 à 79</t>
  </si>
  <si>
    <t>(+)79</t>
  </si>
  <si>
    <t>Retraités Agents de carrière payés par grade et par tranche d'âge</t>
  </si>
  <si>
    <t>Retraités Personnel ESPT payés par grade et par tranche d'âge</t>
  </si>
  <si>
    <t>Retraités Personnel EPST payés par grade et par tranche d'âge</t>
  </si>
  <si>
    <t>Retraités Agents de carrière payés par âge et par sexe</t>
  </si>
  <si>
    <t>Retraités Personnel ESPT payés par âge et par sexe</t>
  </si>
  <si>
    <t>Retraités Agents de carrière payés par province et par grade</t>
  </si>
  <si>
    <t>Provinces</t>
  </si>
  <si>
    <t>Bas-Uélé</t>
  </si>
  <si>
    <t>Haut-Katanga</t>
  </si>
  <si>
    <t>Haut-Lomami</t>
  </si>
  <si>
    <t>Haut-Uélé</t>
  </si>
  <si>
    <t>Kasaï</t>
  </si>
  <si>
    <t>Kasaï central</t>
  </si>
  <si>
    <t>Nord-Ubangi</t>
  </si>
  <si>
    <t>Sud-Ubangi</t>
  </si>
  <si>
    <t>Retraités Personnel ESPT payés par province et par grade</t>
  </si>
  <si>
    <t>M</t>
  </si>
  <si>
    <t xml:space="preserve">Retraités Agents de carrière payés par province et par sexe </t>
  </si>
  <si>
    <t>%</t>
  </si>
  <si>
    <t xml:space="preserve">Retraités Agents de carrière payés par province et par tranche d'âge </t>
  </si>
  <si>
    <t xml:space="preserve">Retraités Personnel ESPT payés par province et par tranche d'âge </t>
  </si>
  <si>
    <t>Agents de carrière</t>
  </si>
  <si>
    <t>Personnel EPST</t>
  </si>
  <si>
    <t>1 526,1</t>
  </si>
  <si>
    <t>1 827,3</t>
  </si>
  <si>
    <t>12 729,1</t>
  </si>
  <si>
    <t>1 361,2</t>
  </si>
  <si>
    <t>1 615,9</t>
  </si>
  <si>
    <t>2 013,9</t>
  </si>
  <si>
    <t>14 760,3</t>
  </si>
  <si>
    <t>12 746,4</t>
  </si>
  <si>
    <t>Pension</t>
  </si>
  <si>
    <t>Sexe</t>
  </si>
  <si>
    <t>Age moyen</t>
  </si>
  <si>
    <t>Moyenne générale</t>
  </si>
  <si>
    <t>Pension de retraite moyenne mensuelle (en CDF)</t>
  </si>
  <si>
    <t>Pensions de retraite mensuelles pour les retraités Agents de carrière (en CDF)</t>
  </si>
  <si>
    <t>Pensions de retraite mensuelles pour les retraités Personnel ESPT (en CDF)</t>
  </si>
  <si>
    <t>Pensions de retraite par grade pour les retraités Agents de carrière (en millions de CDF)</t>
  </si>
  <si>
    <t>Pensions de retraite par grade et par sexe pour les retraités Agents de carrière (en CDF)</t>
  </si>
  <si>
    <t>Pensions de retraite par grade et par sexe pour les retraités personnel ESPT (en CDF)</t>
  </si>
  <si>
    <t>Pensions de retraite par grade et par tranche d'âge pour les retraités Personnel ESPT (en CDF)</t>
  </si>
  <si>
    <t>Pensions de retraite par tranche d'âge et par sexe pour les retraités Personnel ESPT (en CDF)</t>
  </si>
  <si>
    <t>COTISATIONS DE LA BRANCHE DES PENSIONS</t>
  </si>
  <si>
    <t>Cotisants à la branche des pensions</t>
  </si>
  <si>
    <t>Cotisations trimestrielles du personnel EPST à la branche des pensions (en CDF)</t>
  </si>
  <si>
    <t>Taux de support potentiel (rapport démographique) de la branche des pensions</t>
  </si>
  <si>
    <t>Cotisants Personnel EPST à la branche des pensions par grade</t>
  </si>
  <si>
    <t xml:space="preserve">Cotisants hors Personnel EPST à la branche des pensions par grade </t>
  </si>
  <si>
    <t xml:space="preserve">Cotisants hors Personnel EPST à la branche des pensions par administration publique </t>
  </si>
  <si>
    <t xml:space="preserve">Cotisants Personnel EPST à la branche des pensions par province </t>
  </si>
  <si>
    <t xml:space="preserve">Cotisants hors Personnel EPST à la branche des pensions par province </t>
  </si>
  <si>
    <t>Cotisants hors Personnel EPST à la branche des pensions par province et par grade</t>
  </si>
  <si>
    <t>Cotisants Personnel EPST à la branche des pensions par province et par grade</t>
  </si>
  <si>
    <t>Cotisants hors Personnel EPST à la branche des pensions par administration publique et par province</t>
  </si>
  <si>
    <t>Cotisants hors Personnel EPST à la branche des pensions par administration publique et par grade</t>
  </si>
  <si>
    <t>PRESTATIONS DE LA BRANCHE DES PENSIONS</t>
  </si>
  <si>
    <t>Retraités Personnel ESPT payés par grade</t>
  </si>
  <si>
    <t>Pensions de retraite par grade pour les retraités Personnel ESPT (en millions de CDF)</t>
  </si>
  <si>
    <t>Rente de survie mensuelle totale pour les ayants droit des Agents de carrière (en CDF)</t>
  </si>
  <si>
    <t>Rente de survie mensuelle totale pour les ayants droit du Personnel EPST (en CDF)</t>
  </si>
  <si>
    <t>Retraités Agents de carrière payés par grade et par sexe</t>
  </si>
  <si>
    <t xml:space="preserve">Retraités Agents de carrière payés par âge et par sexe </t>
  </si>
  <si>
    <t>Retraités Agents de carrière payés par province et par sexe</t>
  </si>
  <si>
    <t>Retraités Personnel ESPT payés par province et par sexe</t>
  </si>
  <si>
    <t>Retraités Personnel ESPT payés par province et par tranche d'âge</t>
  </si>
  <si>
    <t>Age et pension de retraite mensuelle moyens par sexe</t>
  </si>
  <si>
    <t>Pensions de retraite par grade et par tranche d'âge pour les retraités Agents de carrière (en CDF)</t>
  </si>
  <si>
    <t>Pensions de retraite par tranche d'âge et par sexe pour les retraités Agents de carrière (en CDF)</t>
  </si>
  <si>
    <t>Pensions de retraite par province et par grade pour les retraités Agents de carrière (en CDF)</t>
  </si>
  <si>
    <t>Pensions de retraite par province et par grade pour les retraités Personnel ESPT (en CDF)</t>
  </si>
  <si>
    <t>Pensions de retraite par province et par sexe pour les retraités Agents de carrière (en CDF)</t>
  </si>
  <si>
    <t>Pensions de retraite par province et par sexe pour les retraités Personnel ESPT (en CDF)</t>
  </si>
  <si>
    <t>Pensions de retraite par province et par tranche d'âge pour les retraités Agents de carrière (en CDF)</t>
  </si>
  <si>
    <t>Pensions de retraite par province et par tranche d'âge pour les retraités Personnel ESPT (en CDF)</t>
  </si>
  <si>
    <t>COTISATIONS DE LA BRANCHE DES RISQUES PROFESSIONNELS</t>
  </si>
  <si>
    <t>Cotisants à la branche des risques professionnels</t>
  </si>
  <si>
    <t>Cotisations trimestrielles de la branche des risques professionnels (en CDF)</t>
  </si>
  <si>
    <t>PRESTATIONS DE LA BRANCHE DES RISQUES PROFESSIONNELS</t>
  </si>
  <si>
    <t>REGIME COMPLEMENTAIRE</t>
  </si>
  <si>
    <t>COTISATIONS DU REGIME COMPLEMENTAIRE</t>
  </si>
  <si>
    <t>Cotisants au régime complémentaire</t>
  </si>
  <si>
    <t>Cotisations trimestrielles du régime complémentaire (en CDF)</t>
  </si>
  <si>
    <t>PRESTATIONS DU REGIME COMPLEMENTAIRE</t>
  </si>
  <si>
    <t>REFORME DU BASCULEMENT</t>
  </si>
  <si>
    <t>RESSOURCES DE LA REFORME DU BASCULEMENT</t>
  </si>
  <si>
    <t>Droit d’entrée des assurés basculés à la CNSSAP (en CDF)</t>
  </si>
  <si>
    <t>PRESTATIONS DE LA REFORME DU BASCULEMENT</t>
  </si>
  <si>
    <t>Bénéficiaires des prestations de la réforme du basculement</t>
  </si>
  <si>
    <t>Ayants droit des retraités basculés décédés</t>
  </si>
  <si>
    <t>Retraités basculés payés par grade</t>
  </si>
  <si>
    <t>Prestations servies aux assurés basculés (en millions de CDF)</t>
  </si>
  <si>
    <t>Pensions de retraite mensuelles pour les retraités basculés (en CDF)</t>
  </si>
  <si>
    <t>Pensions de retraite par grade pour les retraités basculés (en millions de CDF)</t>
  </si>
  <si>
    <t>Retraités basculés payés par grade et par sexe</t>
  </si>
  <si>
    <t>Retraités basculés payés par grade et par tranche d'âge</t>
  </si>
  <si>
    <t>Retraités basculés payés par âge et par sexe</t>
  </si>
  <si>
    <t>Retraités basculés payés par province et par grade</t>
  </si>
  <si>
    <t>Retraités basculés payés par province et par sexe</t>
  </si>
  <si>
    <t>Retraités basculés payés par province et par tranche d'âge</t>
  </si>
  <si>
    <t>Effectifs retraités basculés décédés et nombre d’enfants par grade</t>
  </si>
  <si>
    <t>Pensions de retraite par grade et par sexe pour les retraités basculés (en CDF)</t>
  </si>
  <si>
    <t>Pensions de retraite par grade et par tranche d'âge pour les retraités basculés (en CDF)</t>
  </si>
  <si>
    <t>Pensions de retraite par tranche d'âge et par sexe pour les retraités basculés (en CDF)</t>
  </si>
  <si>
    <t>Pensions de retraite par province et par grade pour les retraités basculés (en CDF)</t>
  </si>
  <si>
    <t>Pensions de retraite par province et par sexe pour les retraités basculés (en CDF)</t>
  </si>
  <si>
    <t>Pensions de retraite par province et par tranche d'âge pour les retraités basculés (en CDF)</t>
  </si>
  <si>
    <t>Investissements (en millions d’USD)</t>
  </si>
  <si>
    <t>Évolution des indicateurs de performance</t>
  </si>
  <si>
    <t>Évolution des revenus de la CNSSAP (en milliards de CDF)</t>
  </si>
  <si>
    <t>Évolution des charges de la CNSSAP (en milliards de CDF)</t>
  </si>
  <si>
    <t>Évolution du résultat net après impôt (en milliards de CDF)</t>
  </si>
  <si>
    <t>Evolution trimestrielle de l'effectif du staff CNSSAP</t>
  </si>
  <si>
    <t>Bientôt disponible</t>
  </si>
  <si>
    <t>Effectifs cotisants</t>
  </si>
  <si>
    <r>
      <t>1</t>
    </r>
    <r>
      <rPr>
        <b/>
        <sz val="11"/>
        <color rgb="FF000000"/>
        <rFont val="Times New Roman"/>
        <family val="1"/>
      </rPr>
      <t> </t>
    </r>
    <r>
      <rPr>
        <b/>
        <sz val="11"/>
        <color rgb="FF000000"/>
        <rFont val="Garamond"/>
        <family val="1"/>
      </rPr>
      <t>003</t>
    </r>
    <r>
      <rPr>
        <b/>
        <sz val="11"/>
        <color rgb="FF000000"/>
        <rFont val="Times New Roman"/>
        <family val="1"/>
      </rPr>
      <t> </t>
    </r>
    <r>
      <rPr>
        <b/>
        <sz val="11"/>
        <color rgb="FF000000"/>
        <rFont val="Garamond"/>
        <family val="1"/>
      </rPr>
      <t>277</t>
    </r>
    <r>
      <rPr>
        <b/>
        <sz val="12"/>
        <color theme="1"/>
        <rFont val="Garamond"/>
        <family val="1"/>
      </rPr>
      <t xml:space="preserve"> </t>
    </r>
  </si>
  <si>
    <t>Total (1% du salaire de base)</t>
  </si>
  <si>
    <t xml:space="preserve">Cotisants à la branche des risques professionnels </t>
  </si>
  <si>
    <t>Bientôt disponible…</t>
  </si>
  <si>
    <t>Effectifs retraités basculés</t>
  </si>
  <si>
    <t>4 522</t>
  </si>
  <si>
    <t>Effectifs ayants droit basculés</t>
  </si>
  <si>
    <t xml:space="preserve">Ayants droit des retraités basculés décédés </t>
  </si>
  <si>
    <t>Bénéficiaires</t>
  </si>
  <si>
    <t>Conjoint</t>
  </si>
  <si>
    <t>Orphelin</t>
  </si>
  <si>
    <t xml:space="preserve">Retraités basculés payés par grade et par tranche d'âge </t>
  </si>
  <si>
    <t xml:space="preserve">Retraités basculés payés par province et par grade </t>
  </si>
  <si>
    <t>Kasaï-Central</t>
  </si>
  <si>
    <t>Kasaï-Oriental</t>
  </si>
  <si>
    <t>Mai-Ndombe</t>
  </si>
  <si>
    <t xml:space="preserve">Retraités basculés payés par province et par sexe </t>
  </si>
  <si>
    <t xml:space="preserve">Retraités basculés payés par province et par tranche d'âge </t>
  </si>
  <si>
    <t>Effectifs retraités décédés</t>
  </si>
  <si>
    <t>Total enfants</t>
  </si>
  <si>
    <t>9 711,5</t>
  </si>
  <si>
    <t>8 557,9</t>
  </si>
  <si>
    <t>18 269,4</t>
  </si>
  <si>
    <t>11 933,2</t>
  </si>
  <si>
    <t>Pension de retraite mensuelle moyenne (en CDF)</t>
  </si>
  <si>
    <t xml:space="preserve">Moyenne </t>
  </si>
  <si>
    <t>Moyenne</t>
  </si>
  <si>
    <t>9 711 491 550</t>
  </si>
  <si>
    <t>692 758 300</t>
  </si>
  <si>
    <t>838 294 200</t>
  </si>
  <si>
    <t>756 492 020</t>
  </si>
  <si>
    <t>2 287 544 520</t>
  </si>
  <si>
    <t>761 077 080</t>
  </si>
  <si>
    <t>756 180 130</t>
  </si>
  <si>
    <t>800 662 390</t>
  </si>
  <si>
    <t>2 317 919 600</t>
  </si>
  <si>
    <t>908 394 870</t>
  </si>
  <si>
    <t>783 915 290</t>
  </si>
  <si>
    <t>794 544 710</t>
  </si>
  <si>
    <t>2 486 854 870</t>
  </si>
  <si>
    <t>933 301 950</t>
  </si>
  <si>
    <t>824 874 250</t>
  </si>
  <si>
    <t>860 996 360</t>
  </si>
  <si>
    <t>2 619 172 560</t>
  </si>
  <si>
    <t>4 265,15</t>
  </si>
  <si>
    <t>1 174,83</t>
  </si>
  <si>
    <t>9 711,50</t>
  </si>
  <si>
    <t>En%</t>
  </si>
  <si>
    <t>8 557 889 503</t>
  </si>
  <si>
    <t>561 149 220</t>
  </si>
  <si>
    <t>831 856 283</t>
  </si>
  <si>
    <t>674 667 750</t>
  </si>
  <si>
    <t>2 067 673 253</t>
  </si>
  <si>
    <t>656 843 000</t>
  </si>
  <si>
    <t>734 972 540</t>
  </si>
  <si>
    <t>682 561 870</t>
  </si>
  <si>
    <t>2 074 377 410</t>
  </si>
  <si>
    <t>690 392 570</t>
  </si>
  <si>
    <t>673 998 280</t>
  </si>
  <si>
    <t>698 360 600</t>
  </si>
  <si>
    <t>2 062 751 450</t>
  </si>
  <si>
    <t>721 849 400</t>
  </si>
  <si>
    <t>793 216 270</t>
  </si>
  <si>
    <t>838 021 720</t>
  </si>
  <si>
    <t>2 353 087 390</t>
  </si>
  <si>
    <t>Autres charges exceptionnelles</t>
  </si>
  <si>
    <t>1 133,25</t>
  </si>
  <si>
    <t>46 374,94</t>
  </si>
  <si>
    <t>2 561,92</t>
  </si>
  <si>
    <t>48 936,86</t>
  </si>
  <si>
    <t>219 827,47</t>
  </si>
  <si>
    <t>269 897,58</t>
  </si>
  <si>
    <t>20 578,04</t>
  </si>
  <si>
    <t>22 958,63</t>
  </si>
  <si>
    <t>Titres à CT et Bons du Trésor à Court-Terme</t>
  </si>
  <si>
    <t>21 436,81</t>
  </si>
  <si>
    <t>128 675,36</t>
  </si>
  <si>
    <t>150 112,17</t>
  </si>
  <si>
    <t>442 968,38</t>
  </si>
  <si>
    <t>28 888,80</t>
  </si>
  <si>
    <t>Titres publics</t>
  </si>
  <si>
    <t>36 mois</t>
  </si>
  <si>
    <t>32 ,9%</t>
  </si>
  <si>
    <t>26 445</t>
  </si>
  <si>
    <t>60 867</t>
  </si>
  <si>
    <t>48 391</t>
  </si>
  <si>
    <t>52 005</t>
  </si>
  <si>
    <t>451 490</t>
  </si>
  <si>
    <t>37 191</t>
  </si>
  <si>
    <t>1 270</t>
  </si>
  <si>
    <t>3 645</t>
  </si>
  <si>
    <t>6 914</t>
  </si>
  <si>
    <t>30 232 977 290</t>
  </si>
  <si>
    <r>
      <t>4</t>
    </r>
    <r>
      <rPr>
        <b/>
        <sz val="12"/>
        <color theme="1"/>
        <rFont val="Times New Roman"/>
        <family val="1"/>
      </rPr>
      <t> </t>
    </r>
    <r>
      <rPr>
        <b/>
        <sz val="12"/>
        <color theme="1"/>
        <rFont val="Garamond"/>
        <family val="1"/>
      </rPr>
      <t>522</t>
    </r>
  </si>
  <si>
    <r>
      <t>9</t>
    </r>
    <r>
      <rPr>
        <b/>
        <sz val="12"/>
        <color theme="1"/>
        <rFont val="Times New Roman"/>
        <family val="1"/>
      </rPr>
      <t> </t>
    </r>
    <r>
      <rPr>
        <b/>
        <sz val="12"/>
        <color theme="1"/>
        <rFont val="Garamond"/>
        <family val="1"/>
      </rPr>
      <t>460</t>
    </r>
  </si>
  <si>
    <r>
      <t>13</t>
    </r>
    <r>
      <rPr>
        <b/>
        <sz val="12"/>
        <color theme="1"/>
        <rFont val="Times New Roman"/>
        <family val="1"/>
      </rPr>
      <t> </t>
    </r>
    <r>
      <rPr>
        <b/>
        <sz val="12"/>
        <color theme="1"/>
        <rFont val="Garamond"/>
        <family val="1"/>
      </rPr>
      <t>982</t>
    </r>
  </si>
  <si>
    <r>
      <t>4</t>
    </r>
    <r>
      <rPr>
        <b/>
        <sz val="12"/>
        <color theme="1"/>
        <rFont val="Times New Roman"/>
        <family val="1"/>
      </rPr>
      <t> </t>
    </r>
    <r>
      <rPr>
        <b/>
        <sz val="12"/>
        <color theme="1"/>
        <rFont val="Garamond"/>
        <family val="1"/>
      </rPr>
      <t>152</t>
    </r>
  </si>
  <si>
    <t xml:space="preserve">Retraités Personnel EPST payés par province et par sexe </t>
  </si>
  <si>
    <t>Retraités Agents de carrière payés par province et par tranche d'âge</t>
  </si>
  <si>
    <t>Cotisations des agents toutes catégories confondues à la branche des pensions par grade (en CDF)</t>
  </si>
  <si>
    <t>Cotisations des agents toutes catégories confondues à la branche des pensions par province (en millions de CDF)</t>
  </si>
  <si>
    <t>Cotisations des agents toutes catégories confondues à la branche des pensions par province et par grade (en millions de CDF)</t>
  </si>
  <si>
    <t>Cotisations des agents toutes catégories confondues à la branche des pensions par administration publique et par grade (en millions de CDF)</t>
  </si>
  <si>
    <t>Cotisations des agents toutes catégories confondues à la branche des pensions par administration publique (en millions de CDF)</t>
  </si>
  <si>
    <t>Cotisations des agents toutes catégories confondues à la branche des pensions par administration publique et par province (en millions de CDF)</t>
  </si>
  <si>
    <t>Droit d'entrée des retraités basculés à la CNSSAP (en CDF)</t>
  </si>
  <si>
    <t>19 620 214 980</t>
  </si>
  <si>
    <t xml:space="preserve">Age et pension de retraite mensuelle moyens par sexe </t>
  </si>
  <si>
    <t>Rente mensuelle totale pour les ayants droit basculés (en CDF)</t>
  </si>
  <si>
    <t>Investissement (en millions d’USD)</t>
  </si>
  <si>
    <t>CPA (4%)</t>
  </si>
  <si>
    <t>CPE (8%)</t>
  </si>
  <si>
    <t>Ratio démographique optimal de remplacement/branche des pensions</t>
  </si>
  <si>
    <t>Pension de retraite par province et grade/retraités Agents de carrière (en millions de CDF)</t>
  </si>
  <si>
    <t>Pension de retraite par province et grade/retraités EPST (en millions de CDF)</t>
  </si>
  <si>
    <t>Pension de retraite par province et grade/retraités Agents de carrière (en CDF)</t>
  </si>
  <si>
    <t>Pension de retraite par province et par sexe/retraités EPST (en CDF)</t>
  </si>
  <si>
    <t>Pension de retraite par province et tranche d'âge/retraités Agents de carrière (en CDF)</t>
  </si>
  <si>
    <t>Pension de retraite par province et par tranche d'âge/retraités EPST (en CDF)</t>
  </si>
  <si>
    <t>Cotisations toutes catégories confondues/branche des pensions par province (en CDF)</t>
  </si>
  <si>
    <t>Cotisations toutes catégories confondues/branche des pensions par administration publique  (en CDF)</t>
  </si>
  <si>
    <t>Cotisations toutes catégories confondues/branche des pensions par grade (en CDF)</t>
  </si>
  <si>
    <t>Cotisations toutes catégories confondues/branche des pensions par administration publique et par province (en millions de CDF)</t>
  </si>
  <si>
    <t>Cotisations toutes catégories confondues/branche des pensions par administration publique et par grade (en millions de CDF)</t>
  </si>
  <si>
    <t>Rapport démographique (Taux de support potentiel)/branche des pensions</t>
  </si>
  <si>
    <t>Quotient de vieillesse (ratio de dépendance)/branche des pensions</t>
  </si>
  <si>
    <t>Taux de répartition pure/branche des pensions</t>
  </si>
  <si>
    <t>REGIME DE BASE : BRANCHE DES RISQUES PROFESSIONNELS</t>
  </si>
  <si>
    <t>REGIME DE BASE : BRANCHE DES PENSIONS</t>
  </si>
  <si>
    <t>Cotisants hors personnel EPST/branche des pensions par province et par grade</t>
  </si>
  <si>
    <t xml:space="preserve">Cotisants hors personnel EPST par grade </t>
  </si>
  <si>
    <t>Cotisants hors personnel EPST par administration publique</t>
  </si>
  <si>
    <t>Cotisants personnel EPST par province</t>
  </si>
  <si>
    <t>Cotisants hors personnel EPST par province</t>
  </si>
  <si>
    <t>Effectifs cotisants hors personnel EPST</t>
  </si>
  <si>
    <t>Cotisants personnel EPST/branche des pensions par province et par grade</t>
  </si>
  <si>
    <t xml:space="preserve">Cotisants hors personnel EPST branche des pensions par administration publique et par province </t>
  </si>
  <si>
    <t>Cotisants hors personnel EPST par administration publique et par grade</t>
  </si>
  <si>
    <t>Cotisations trimestrielles hors personnel EPST/branche des pensions (en CDF)</t>
  </si>
  <si>
    <t>Cotisations trimestrielles personnel EPST/branche des pensions (en CDF)</t>
  </si>
  <si>
    <t>Variable précédante</t>
  </si>
  <si>
    <t>qqqqq</t>
  </si>
  <si>
    <t>Affiliation</t>
  </si>
  <si>
    <t>:</t>
  </si>
  <si>
    <t>Rattachement de l’agent public au régime de sécurité sociale institué, tant au niveau de ses obligations (cotisations) que de ses droits (prestations).</t>
  </si>
  <si>
    <t xml:space="preserve">Annuité </t>
  </si>
  <si>
    <t>Pourcentage du salaire de référence retenu pour le calcul de la pension que l’assuré acquiert par année de service.</t>
  </si>
  <si>
    <t>Assuré</t>
  </si>
  <si>
    <t>Agent public affilié au régime de sécurité sociale contributif institué par la loi.</t>
  </si>
  <si>
    <t>Cotisants hors Personnel EPST</t>
  </si>
  <si>
    <t xml:space="preserve">Agents de carrière des services publics de l'Etat ; Magistrats ; Personnel académique et scientifique, administratif et technique de l'enseignement supérieur et universitaire. </t>
  </si>
  <si>
    <t>Cotisation (sociale)</t>
  </si>
  <si>
    <t>Montant prélevé sur les salaires des agents publics, majoré de la contribution de l’Etat en tant qu’employeur, destiné au financement du régime de sécurité sociale institué en leur faveur.</t>
  </si>
  <si>
    <t>Immatriculation</t>
  </si>
  <si>
    <t>Procédure administrative par laquelle un organisme de sécurité sociale identifie ses assujettis, les enregistre dans ses livres et attribue à chacun un numéro de sécurité sociale.</t>
  </si>
  <si>
    <t>Invalidité</t>
  </si>
  <si>
    <t>Réduction partielle ou totale des capacités physiques ou mentales de travail suite à un accident de travail, rendant le travailleur inapte à poursuivre son travail habituel.</t>
  </si>
  <si>
    <t>Maladie professionnelle</t>
  </si>
  <si>
    <t>Maladie reconnue par une loi, un règlement comme causée par le travail assigné à un agent public.</t>
  </si>
  <si>
    <t>Allocation régulière versée au titre d'assurance vieillesse, d’invalidité et de survivant.</t>
  </si>
  <si>
    <t>Prestataire</t>
  </si>
  <si>
    <t>Bénéficiaire d’une prestation servie par la CNSSAP.</t>
  </si>
  <si>
    <t>Prestations (sociales)</t>
  </si>
  <si>
    <t>Prestations en espèce ou en nature que les organisme de protection sociale versent à leurs bénéficiaires.</t>
  </si>
  <si>
    <t xml:space="preserve">: </t>
  </si>
  <si>
    <t>Cotisation part agent</t>
  </si>
  <si>
    <t>Cotisation part Etat employeur</t>
  </si>
  <si>
    <t>Directeur</t>
  </si>
  <si>
    <t>Niveau bac</t>
  </si>
  <si>
    <t>Dépôts à terme</t>
  </si>
  <si>
    <t>Diplôme d'études approfondies</t>
  </si>
  <si>
    <t>Femme</t>
  </si>
  <si>
    <t>Homme</t>
  </si>
  <si>
    <t>Publique</t>
  </si>
  <si>
    <t>République Démocratique du Congo</t>
  </si>
  <si>
    <t>Ressources humaines</t>
  </si>
  <si>
    <t>Secrétaire Général</t>
  </si>
  <si>
    <t>Trimestre n (n : 1, 2, 3 et 4)</t>
  </si>
  <si>
    <t>Dollar américain</t>
  </si>
  <si>
    <t>Rapport démographique</t>
  </si>
  <si>
    <t>Régime complémentaire</t>
  </si>
  <si>
    <t>Régime institué par la Loi n°22/031 portant régime spécial de sécurité sociale des agents publics de l’Etat et financé suivant les dispositions des alinéas 2 et 3 de l’article 3 de l’Arrêté interministériel n°002/CAB.VPMIN/FP-MA-ISP/MINETAT/BUDGET/MIN.FINANCES du 30 décembre 2022 fixant les modalités de perception des cotisations sociales à la CNSSAP.</t>
  </si>
  <si>
    <t>Régime de base</t>
  </si>
  <si>
    <t xml:space="preserve">Régime institué par la Loi n°22/031 portant régime spécial de sécurité sociale des agents publics de l’Etat, qui comprend la branche des pensions, la branche des risques professionnels et la branche des prestations aux familles. </t>
  </si>
  <si>
    <t>Allocation versée aux survivants d’un assujetti décédé.</t>
  </si>
  <si>
    <t>DEFINITION DES CONCEPTS</t>
  </si>
  <si>
    <t>EPST</t>
  </si>
  <si>
    <t>: Enseignement Primaire, Secondaire et Technique</t>
  </si>
  <si>
    <t xml:space="preserve">Age et pension de retraite moyenne mensuelle par sexe hors SG </t>
  </si>
  <si>
    <t xml:space="preserve">Age et pension de retraite moyenne mensuelle par sexe pour les SG </t>
  </si>
  <si>
    <t>Pensions de retraite mensuelles pour les retraités de l'ESPT (en CDF)</t>
  </si>
  <si>
    <t>Pensions de retraite par grade pour les Agents de carrière (en millions de CDF)</t>
  </si>
  <si>
    <t>Pensions de retraite par grade et par sexe pour les Agents de carrière (en CDF)</t>
  </si>
  <si>
    <t>Pensions de retraite par grade et par tranche d'âge pour les Agents de carrière (en CDF)</t>
  </si>
  <si>
    <t>Pensions de retraite par grade et par tranche d'âge personnel ESPT (en CDF)</t>
  </si>
  <si>
    <t>Pensions de retraite par grade et par sexe personnel ESPT (en CDF)</t>
  </si>
  <si>
    <t>Pensions de retraite par tranche d'âge et par sexe Personnel ESPT (en CDF)</t>
  </si>
  <si>
    <t>Rente de survie mensuelle totale pour les ayants droit de l'EPST (en CDF)</t>
  </si>
  <si>
    <t>Cotisations trimestrielles à la branche des risques professionnels (en CDF)</t>
  </si>
  <si>
    <t xml:space="preserve">Effectifs cotisants au régime complémentaire </t>
  </si>
  <si>
    <t>Pensions de retraite par grade Retraités basculés (en millions de CDF)</t>
  </si>
  <si>
    <t>Pensions de retraite par grade et par sexe Retraités basculés (en CDF)</t>
  </si>
  <si>
    <t>Pensions de retraite par province et par grade Retraités basculés (en CDF)</t>
  </si>
  <si>
    <t>Pensions de retraite par province et par tranche d'âge Retraités basculés (en CDF)</t>
  </si>
  <si>
    <t>Indice qui montre le nombre de cotisants qui supportent la pension d’un retraité.</t>
  </si>
  <si>
    <t>(1) Cliquez sur le signe (+) dans la marge gauche pour ouvrir les rubriques</t>
  </si>
  <si>
    <t>Pensions de retraite par tranche d'âge et par sexe pour les Agents de carrière (en CDF)</t>
  </si>
  <si>
    <t>Varibale suivante</t>
  </si>
  <si>
    <t>Pour lire l'annuaire :</t>
  </si>
  <si>
    <t>(2) Cliquez sur l'intitulé de la variable pour accéder à l'information</t>
  </si>
  <si>
    <t>2024</t>
  </si>
  <si>
    <t>Effectif général CNSSAP 2024</t>
  </si>
  <si>
    <t>Cadres de collaboration</t>
  </si>
  <si>
    <t>Haut-cadres</t>
  </si>
  <si>
    <t>Haut cadres</t>
  </si>
  <si>
    <t>Dirigeants*</t>
  </si>
  <si>
    <t>29 mois</t>
  </si>
  <si>
    <t xml:space="preserve">36 ans </t>
  </si>
  <si>
    <t>Effectif général CNSSAP en 2024</t>
  </si>
  <si>
    <t>2 510</t>
  </si>
  <si>
    <t>8 285</t>
  </si>
  <si>
    <t>10 795</t>
  </si>
  <si>
    <t>-3 187</t>
  </si>
  <si>
    <t>7 508</t>
  </si>
  <si>
    <t>-1 175</t>
  </si>
  <si>
    <t>2 137</t>
  </si>
  <si>
    <t xml:space="preserve">- </t>
  </si>
  <si>
    <t>1 312</t>
  </si>
  <si>
    <t>1 225</t>
  </si>
  <si>
    <t>1 301</t>
  </si>
  <si>
    <t>1 182</t>
  </si>
  <si>
    <t>1 044</t>
  </si>
  <si>
    <t>7 685</t>
  </si>
  <si>
    <t>9 971</t>
  </si>
  <si>
    <t>9 969</t>
  </si>
  <si>
    <t>19 939,9</t>
  </si>
  <si>
    <t>133 599</t>
  </si>
  <si>
    <t>1 350 723</t>
  </si>
  <si>
    <t>9 970,58</t>
  </si>
  <si>
    <t>9 827</t>
  </si>
  <si>
    <t>1 013 104</t>
  </si>
  <si>
    <t>Retraités Personnel ESPT payés par grade en 2024</t>
  </si>
  <si>
    <t> -</t>
  </si>
  <si>
    <t>2 025</t>
  </si>
  <si>
    <t>2 725</t>
  </si>
  <si>
    <t xml:space="preserve">           -</t>
  </si>
  <si>
    <t>- </t>
  </si>
  <si>
    <t>3 375</t>
  </si>
  <si>
    <t>1 414</t>
  </si>
  <si>
    <t>1 951</t>
  </si>
  <si>
    <t>2 443</t>
  </si>
  <si>
    <t>6 290</t>
  </si>
  <si>
    <t>21 142,2</t>
  </si>
  <si>
    <t>6 114,6</t>
  </si>
  <si>
    <t>1 589,7</t>
  </si>
  <si>
    <t>28 929,5</t>
  </si>
  <si>
    <t>+14 169,1</t>
  </si>
  <si>
    <t>2 471 695 397</t>
  </si>
  <si>
    <t>1 573 728 247</t>
  </si>
  <si>
    <t>1 490 893 257</t>
  </si>
  <si>
    <t>1 325 158 822</t>
  </si>
  <si>
    <t>1 342 206 302</t>
  </si>
  <si>
    <t>3 817 964 770</t>
  </si>
  <si>
    <t>1 680 182 580</t>
  </si>
  <si>
    <t>1 752 201 600</t>
  </si>
  <si>
    <t>1 551 147 580</t>
  </si>
  <si>
    <t>1 089 336 860</t>
  </si>
  <si>
    <t>1 408 734 400</t>
  </si>
  <si>
    <t>368 972 040</t>
  </si>
  <si>
    <t>2 867 043 300</t>
  </si>
  <si>
    <t>333 615 760</t>
  </si>
  <si>
    <t>368 269 320</t>
  </si>
  <si>
    <t>352 129 480</t>
  </si>
  <si>
    <t>1 054 014 560</t>
  </si>
  <si>
    <t>329 623 530</t>
  </si>
  <si>
    <t>339 476 850</t>
  </si>
  <si>
    <t>325 934 600</t>
  </si>
  <si>
    <t>995 034 980</t>
  </si>
  <si>
    <t>374 181 990</t>
  </si>
  <si>
    <t>463 084 890</t>
  </si>
  <si>
    <t>361 218 960</t>
  </si>
  <si>
    <t>1 198 485 840</t>
  </si>
  <si>
    <t>6 114 578 680</t>
  </si>
  <si>
    <t>Pensions de retraite par grade Personnel EPST (en millions de CDF)</t>
  </si>
  <si>
    <t>Formation professionnelle, métiers et artisanat</t>
  </si>
  <si>
    <t xml:space="preserve">Pouvoir judiciaire </t>
  </si>
  <si>
    <t>49 692 134 117</t>
  </si>
  <si>
    <t>99 384 268 231</t>
  </si>
  <si>
    <t>12 410 847 844</t>
  </si>
  <si>
    <t>24 821 695 686</t>
  </si>
  <si>
    <t>37 232 543 530</t>
  </si>
  <si>
    <t>12 434 796 697</t>
  </si>
  <si>
    <t>24 869 593 395</t>
  </si>
  <si>
    <t>37 304 390 092</t>
  </si>
  <si>
    <t>12 398 918 010</t>
  </si>
  <si>
    <t>24 797 836 020</t>
  </si>
  <si>
    <t>37 196 754 030</t>
  </si>
  <si>
    <t>12 447 571 565</t>
  </si>
  <si>
    <t>24 895 143 130</t>
  </si>
  <si>
    <t>37 342 714 696</t>
  </si>
  <si>
    <t>85 911 417 666</t>
  </si>
  <si>
    <t>171 822 835 333</t>
  </si>
  <si>
    <t>20 312 374 238</t>
  </si>
  <si>
    <t>40 624 748 479</t>
  </si>
  <si>
    <t>20 313 663 086</t>
  </si>
  <si>
    <t>40 627 326 171</t>
  </si>
  <si>
    <t>20 547 808 707</t>
  </si>
  <si>
    <t>41 095 617 414</t>
  </si>
  <si>
    <t>24 737 571 635</t>
  </si>
  <si>
    <t>49 475 143 269</t>
  </si>
  <si>
    <t xml:space="preserve">                ANNUAIRE STATISTIQUE 2024</t>
  </si>
  <si>
    <t>Age et pension de retraite mensuelle moyenne par sexe retraités basculés SG</t>
  </si>
  <si>
    <t>Age et pension de retraite individuelle moyenne mensuelle par sexe pour les retraités basculés hors SG</t>
  </si>
  <si>
    <t>Pensions de retraite par grade et par tranche d'âge/Retraités basculés (en CDF)</t>
  </si>
  <si>
    <t>Pensions de retraite par tranche d'âge et par sexe/Retraités basculés (en CDF)</t>
  </si>
  <si>
    <t>Pensions de retraite par province et par sexe/ Retraités basculés (en CDF)</t>
  </si>
  <si>
    <t>Rente de survie mensuelle totale ayants droit/Retraités basculés (en CDF)</t>
  </si>
  <si>
    <t>Résultat courant après impôt</t>
  </si>
  <si>
    <t>51 986,70</t>
  </si>
  <si>
    <t>8 146,74</t>
  </si>
  <si>
    <t>60 133,44</t>
  </si>
  <si>
    <t>662 289,29</t>
  </si>
  <si>
    <t>722 617,84</t>
  </si>
  <si>
    <t>2 429,08</t>
  </si>
  <si>
    <t>4 809,68</t>
  </si>
  <si>
    <t>133 567,13</t>
  </si>
  <si>
    <t>860 994,65</t>
  </si>
  <si>
    <t>372 702,07</t>
  </si>
  <si>
    <t>367 734,89</t>
  </si>
  <si>
    <t>13 736,57</t>
  </si>
  <si>
    <t>755 769,62</t>
  </si>
  <si>
    <t>85 756,94</t>
  </si>
  <si>
    <t>1 297,74</t>
  </si>
  <si>
    <t>14 507,14</t>
  </si>
  <si>
    <t>19 468,09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</si>
</sst>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;\(#,##0\)"/>
    <numFmt numFmtId="166" formatCode="0.0%"/>
    <numFmt numFmtId="167" formatCode="#,##0.0"/>
    <numFmt numFmtId="168" formatCode="#,##0.00;\(#,##0.00\)"/>
    <numFmt numFmtId="169" formatCode="[$-1240C]d\ mmm\ yyyy;@"/>
    <numFmt numFmtId="170" formatCode="#,##0.0;\(#,##0.0\)"/>
    <numFmt numFmtId="171" formatCode="0.000%"/>
    <numFmt numFmtId="172" formatCode="0.0"/>
  </numFmts>
  <fonts count="46" x14ac:knownFonts="1">
    <font>
      <sz val="12"/>
      <color theme="1"/>
      <name val="Calibri"/>
      <family val="2"/>
      <scheme val="minor"/>
    </font>
    <font>
      <b/>
      <sz val="12"/>
      <color rgb="FFFF6E23"/>
      <name val="Arial"/>
      <family val="2"/>
    </font>
    <font>
      <b/>
      <sz val="10"/>
      <color rgb="FFFF6E23"/>
      <name val="Arial"/>
      <family val="2"/>
    </font>
    <font>
      <b/>
      <sz val="12"/>
      <color rgb="FF542C73"/>
      <name val="Arial"/>
      <family val="2"/>
    </font>
    <font>
      <b/>
      <sz val="10"/>
      <color rgb="FF542C73"/>
      <name val="Arial"/>
      <family val="2"/>
    </font>
    <font>
      <sz val="9"/>
      <color indexed="44"/>
      <name val="Arial"/>
      <family val="2"/>
    </font>
    <font>
      <b/>
      <sz val="9"/>
      <color theme="0"/>
      <name val="Arial"/>
      <family val="2"/>
    </font>
    <font>
      <sz val="12"/>
      <color rgb="FFFA7D00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264D93"/>
      <name val="Arial"/>
      <family val="2"/>
    </font>
    <font>
      <sz val="10"/>
      <color theme="1"/>
      <name val="Arial"/>
      <family val="2"/>
    </font>
    <font>
      <b/>
      <sz val="12"/>
      <color indexed="40"/>
      <name val="Arial"/>
      <family val="2"/>
    </font>
    <font>
      <b/>
      <sz val="10"/>
      <color rgb="FF00976D"/>
      <name val="Arial"/>
      <family val="2"/>
    </font>
    <font>
      <b/>
      <sz val="11"/>
      <color rgb="FF31849B"/>
      <name val="Garamond"/>
      <family val="1"/>
    </font>
    <font>
      <sz val="12"/>
      <color theme="1"/>
      <name val="Garamond"/>
      <family val="1"/>
    </font>
    <font>
      <b/>
      <sz val="18"/>
      <name val="Garamond"/>
      <family val="1"/>
    </font>
    <font>
      <b/>
      <sz val="16"/>
      <color theme="0"/>
      <name val="Garamond"/>
      <family val="1"/>
    </font>
    <font>
      <b/>
      <sz val="12"/>
      <color rgb="FFFF6E23"/>
      <name val="Garamond"/>
      <family val="1"/>
    </font>
    <font>
      <sz val="12"/>
      <name val="Garamond"/>
      <family val="1"/>
    </font>
    <font>
      <sz val="16"/>
      <color theme="1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2"/>
      <name val="Garamond"/>
      <family val="1"/>
    </font>
    <font>
      <b/>
      <i/>
      <sz val="12"/>
      <color rgb="FF00B050"/>
      <name val="Garamond"/>
      <family val="1"/>
    </font>
    <font>
      <b/>
      <i/>
      <sz val="12"/>
      <color rgb="FFFF0000"/>
      <name val="Garamond"/>
      <family val="1"/>
    </font>
    <font>
      <b/>
      <sz val="14"/>
      <color theme="1"/>
      <name val="Garamond"/>
      <family val="1"/>
    </font>
    <font>
      <b/>
      <sz val="12"/>
      <color rgb="FF00B0F0"/>
      <name val="Garamond"/>
      <family val="1"/>
    </font>
    <font>
      <b/>
      <sz val="12"/>
      <color rgb="FF00B050"/>
      <name val="Garamond"/>
      <family val="1"/>
    </font>
    <font>
      <b/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Garamond"/>
      <family val="1"/>
    </font>
    <font>
      <b/>
      <sz val="12"/>
      <color theme="0"/>
      <name val="Garamond"/>
      <family val="1"/>
    </font>
    <font>
      <b/>
      <sz val="11"/>
      <color rgb="FF000000"/>
      <name val="Garamond"/>
      <family val="1"/>
    </font>
    <font>
      <b/>
      <sz val="11"/>
      <color rgb="FF000000"/>
      <name val="Times New Roman"/>
      <family val="1"/>
    </font>
    <font>
      <i/>
      <sz val="12"/>
      <color theme="1"/>
      <name val="Garamond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Garamond"/>
      <family val="1"/>
    </font>
    <font>
      <sz val="12"/>
      <color rgb="FFFF0000"/>
      <name val="Garamond"/>
      <family val="1"/>
    </font>
    <font>
      <b/>
      <i/>
      <sz val="12"/>
      <color rgb="FF0070C0"/>
      <name val="Garamond"/>
      <family val="1"/>
    </font>
    <font>
      <b/>
      <u/>
      <sz val="12"/>
      <color rgb="FF0070C0"/>
      <name val="Garamond"/>
      <family val="1"/>
    </font>
    <font>
      <b/>
      <sz val="12"/>
      <color rgb="FF54C400"/>
      <name val="Garamond"/>
      <family val="1"/>
    </font>
  </fonts>
  <fills count="19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2"/>
        <bgColor rgb="FFC0C0C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40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rgb="FFD6DFED"/>
      </bottom>
      <diagonal/>
    </border>
    <border>
      <left/>
      <right/>
      <top/>
      <bottom style="thin">
        <color rgb="FF264D93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/>
      <right/>
      <top/>
      <bottom style="thin">
        <color rgb="FF00976D"/>
      </bottom>
      <diagonal/>
    </border>
    <border>
      <left/>
      <right/>
      <top/>
      <bottom style="thin">
        <color rgb="FFE6E6E6"/>
      </bottom>
      <diagonal/>
    </border>
    <border>
      <left/>
      <right style="thick">
        <color theme="0"/>
      </right>
      <top/>
      <bottom style="thin">
        <color rgb="FFE6E6E6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rgb="FFE6E6E6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rgb="FFE6E6E6"/>
      </top>
      <bottom style="thin">
        <color indexed="64"/>
      </bottom>
      <diagonal/>
    </border>
    <border>
      <left/>
      <right style="thick">
        <color theme="0"/>
      </right>
      <top style="thin">
        <color rgb="FFE6E6E6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rgb="FFE6E6E6"/>
      </top>
      <bottom style="thin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 style="thick">
        <color theme="0"/>
      </left>
      <right/>
      <top/>
      <bottom style="thin">
        <color theme="2"/>
      </bottom>
      <diagonal/>
    </border>
    <border>
      <left style="thick">
        <color theme="0"/>
      </left>
      <right/>
      <top style="thin">
        <color theme="2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rgb="FFE6E6E6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ck">
        <color theme="0"/>
      </left>
      <right style="thick">
        <color theme="0"/>
      </right>
      <top style="thin">
        <color theme="1"/>
      </top>
      <bottom/>
      <diagonal/>
    </border>
    <border>
      <left/>
      <right style="thick">
        <color theme="0"/>
      </right>
      <top style="thin">
        <color theme="1"/>
      </top>
      <bottom/>
      <diagonal/>
    </border>
    <border>
      <left/>
      <right style="thick">
        <color theme="0"/>
      </right>
      <top style="thin">
        <color indexed="64"/>
      </top>
      <bottom style="thin">
        <color rgb="FFE6E6E6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indexed="64"/>
      </bottom>
      <diagonal/>
    </border>
    <border>
      <left/>
      <right style="thick">
        <color theme="0"/>
      </right>
      <top style="thin">
        <color theme="1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rgb="FFE6E6E6"/>
      </bottom>
      <diagonal/>
    </border>
    <border>
      <left style="thick">
        <color theme="0"/>
      </left>
      <right/>
      <top style="thin">
        <color rgb="FFE6E6E6"/>
      </top>
      <bottom style="thin">
        <color rgb="FFE6E6E6"/>
      </bottom>
      <diagonal/>
    </border>
    <border>
      <left/>
      <right style="thick">
        <color theme="0"/>
      </right>
      <top style="thin">
        <color rgb="FFE6E6E6"/>
      </top>
      <bottom style="thin">
        <color rgb="FFE6E6E6"/>
      </bottom>
      <diagonal/>
    </border>
    <border>
      <left/>
      <right style="thick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5">
    <xf numFmtId="0" fontId="0" fillId="0" borderId="0"/>
    <xf numFmtId="0" fontId="8" fillId="0" borderId="0">
      <alignment vertical="top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9" fontId="1" fillId="0" borderId="0" applyNumberFormat="0">
      <alignment horizontal="left"/>
    </xf>
    <xf numFmtId="49" fontId="2" fillId="0" borderId="0" applyNumberFormat="0">
      <alignment horizontal="left"/>
    </xf>
    <xf numFmtId="49" fontId="3" fillId="0" borderId="0">
      <alignment horizontal="left"/>
    </xf>
    <xf numFmtId="49" fontId="4" fillId="0" borderId="0">
      <alignment horizontal="left"/>
    </xf>
    <xf numFmtId="49" fontId="5" fillId="0" borderId="2" applyNumberFormat="0" applyFont="0" applyAlignment="0" applyProtection="0">
      <alignment horizontal="left"/>
    </xf>
    <xf numFmtId="0" fontId="6" fillId="2" borderId="3" applyNumberFormat="0" applyAlignment="0" applyProtection="0"/>
    <xf numFmtId="0" fontId="7" fillId="0" borderId="1" applyNumberFormat="0" applyFill="0" applyAlignment="0" applyProtection="0"/>
    <xf numFmtId="0" fontId="8" fillId="0" borderId="0">
      <alignment vertical="top"/>
    </xf>
    <xf numFmtId="49" fontId="9" fillId="3" borderId="0" applyBorder="0" applyProtection="0">
      <alignment horizontal="right" vertical="center"/>
    </xf>
    <xf numFmtId="0" fontId="8" fillId="0" borderId="0">
      <alignment vertical="top"/>
    </xf>
    <xf numFmtId="9" fontId="12" fillId="0" borderId="0" applyFont="0" applyFill="0" applyBorder="0" applyAlignment="0" applyProtection="0"/>
    <xf numFmtId="0" fontId="10" fillId="4" borderId="4" applyNumberFormat="0" applyFont="0" applyFill="0" applyAlignment="0" applyProtection="0"/>
    <xf numFmtId="49" fontId="13" fillId="0" borderId="5">
      <alignment horizontal="right" vertical="center"/>
    </xf>
    <xf numFmtId="0" fontId="14" fillId="0" borderId="0" applyNumberFormat="0"/>
    <xf numFmtId="0" fontId="14" fillId="0" borderId="0" applyNumberFormat="0"/>
    <xf numFmtId="0" fontId="15" fillId="0" borderId="0" applyNumberFormat="0" applyFill="0" applyBorder="0" applyAlignment="0" applyProtection="0"/>
    <xf numFmtId="49" fontId="9" fillId="0" borderId="6" applyNumberFormat="0" applyFont="0" applyFill="0" applyAlignment="0" applyProtection="0">
      <alignment horizontal="left"/>
    </xf>
    <xf numFmtId="9" fontId="12" fillId="0" borderId="0" applyFont="0" applyFill="0" applyBorder="0" applyAlignment="0" applyProtection="0"/>
    <xf numFmtId="49" fontId="16" fillId="0" borderId="7">
      <alignment horizontal="right" vertical="center"/>
    </xf>
    <xf numFmtId="3" fontId="9" fillId="7" borderId="8" applyNumberFormat="0" applyAlignment="0">
      <alignment horizontal="right" vertical="center"/>
    </xf>
    <xf numFmtId="164" fontId="12" fillId="0" borderId="0" applyFont="0" applyFill="0" applyBorder="0" applyAlignment="0" applyProtection="0"/>
  </cellStyleXfs>
  <cellXfs count="552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/>
    <xf numFmtId="0" fontId="17" fillId="0" borderId="0" xfId="0" applyFont="1"/>
    <xf numFmtId="0" fontId="20" fillId="5" borderId="0" xfId="0" applyFont="1" applyFill="1" applyAlignment="1">
      <alignment vertical="center"/>
    </xf>
    <xf numFmtId="0" fontId="21" fillId="0" borderId="0" xfId="4" applyNumberFormat="1" applyFont="1">
      <alignment horizontal="left"/>
    </xf>
    <xf numFmtId="0" fontId="23" fillId="0" borderId="0" xfId="0" applyFont="1"/>
    <xf numFmtId="165" fontId="22" fillId="4" borderId="9" xfId="23" applyNumberFormat="1" applyFont="1" applyFill="1" applyBorder="1" applyAlignment="1">
      <alignment horizontal="left"/>
    </xf>
    <xf numFmtId="165" fontId="22" fillId="4" borderId="9" xfId="23" applyNumberFormat="1" applyFont="1" applyFill="1" applyBorder="1" applyAlignment="1">
      <alignment horizontal="right"/>
    </xf>
    <xf numFmtId="165" fontId="22" fillId="10" borderId="9" xfId="23" applyNumberFormat="1" applyFont="1" applyFill="1" applyBorder="1" applyAlignment="1">
      <alignment horizontal="right"/>
    </xf>
    <xf numFmtId="166" fontId="22" fillId="4" borderId="9" xfId="21" applyNumberFormat="1" applyFont="1" applyFill="1" applyBorder="1" applyAlignment="1">
      <alignment horizontal="right"/>
    </xf>
    <xf numFmtId="0" fontId="24" fillId="0" borderId="0" xfId="0" applyFont="1"/>
    <xf numFmtId="0" fontId="22" fillId="0" borderId="0" xfId="0" applyFont="1"/>
    <xf numFmtId="0" fontId="25" fillId="0" borderId="26" xfId="22" applyNumberFormat="1" applyFont="1" applyBorder="1">
      <alignment horizontal="right" vertical="center"/>
    </xf>
    <xf numFmtId="49" fontId="25" fillId="0" borderId="26" xfId="22" applyFont="1" applyBorder="1">
      <alignment horizontal="right" vertical="center"/>
    </xf>
    <xf numFmtId="49" fontId="25" fillId="0" borderId="27" xfId="22" applyFont="1" applyBorder="1">
      <alignment horizontal="right" vertical="center"/>
    </xf>
    <xf numFmtId="0" fontId="22" fillId="0" borderId="12" xfId="0" applyFont="1" applyBorder="1"/>
    <xf numFmtId="0" fontId="25" fillId="0" borderId="25" xfId="22" applyNumberFormat="1" applyFont="1" applyBorder="1" applyAlignment="1">
      <alignment horizontal="left" vertical="center"/>
    </xf>
    <xf numFmtId="165" fontId="22" fillId="4" borderId="17" xfId="23" applyNumberFormat="1" applyFont="1" applyFill="1" applyBorder="1" applyAlignment="1">
      <alignment horizontal="left"/>
    </xf>
    <xf numFmtId="165" fontId="22" fillId="4" borderId="18" xfId="23" applyNumberFormat="1" applyFont="1" applyFill="1" applyBorder="1" applyAlignment="1">
      <alignment horizontal="left"/>
    </xf>
    <xf numFmtId="0" fontId="25" fillId="0" borderId="26" xfId="22" applyNumberFormat="1" applyFont="1" applyBorder="1" applyAlignment="1">
      <alignment horizontal="left" vertical="center"/>
    </xf>
    <xf numFmtId="0" fontId="25" fillId="0" borderId="26" xfId="22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5" fillId="0" borderId="31" xfId="22" applyNumberFormat="1" applyFont="1" applyBorder="1" applyAlignment="1">
      <alignment horizontal="left" vertical="center"/>
    </xf>
    <xf numFmtId="3" fontId="25" fillId="8" borderId="31" xfId="22" applyNumberFormat="1" applyFont="1" applyFill="1" applyBorder="1">
      <alignment horizontal="right" vertical="center"/>
    </xf>
    <xf numFmtId="165" fontId="22" fillId="4" borderId="18" xfId="23" applyNumberFormat="1" applyFont="1" applyFill="1" applyBorder="1" applyAlignment="1">
      <alignment horizontal="right"/>
    </xf>
    <xf numFmtId="3" fontId="25" fillId="0" borderId="31" xfId="22" applyNumberFormat="1" applyFont="1" applyBorder="1">
      <alignment horizontal="right" vertical="center"/>
    </xf>
    <xf numFmtId="0" fontId="25" fillId="0" borderId="31" xfId="22" applyNumberFormat="1" applyFont="1" applyBorder="1">
      <alignment horizontal="right" vertical="center"/>
    </xf>
    <xf numFmtId="165" fontId="22" fillId="4" borderId="19" xfId="23" applyNumberFormat="1" applyFont="1" applyFill="1" applyBorder="1" applyAlignment="1">
      <alignment horizontal="left"/>
    </xf>
    <xf numFmtId="165" fontId="22" fillId="4" borderId="31" xfId="23" applyNumberFormat="1" applyFont="1" applyFill="1" applyBorder="1" applyAlignment="1">
      <alignment horizontal="right"/>
    </xf>
    <xf numFmtId="0" fontId="25" fillId="0" borderId="19" xfId="22" applyNumberFormat="1" applyFont="1" applyBorder="1">
      <alignment horizontal="right" vertical="center"/>
    </xf>
    <xf numFmtId="165" fontId="22" fillId="4" borderId="32" xfId="23" applyNumberFormat="1" applyFont="1" applyFill="1" applyBorder="1" applyAlignment="1">
      <alignment horizontal="left"/>
    </xf>
    <xf numFmtId="165" fontId="22" fillId="4" borderId="33" xfId="23" applyNumberFormat="1" applyFont="1" applyFill="1" applyBorder="1" applyAlignment="1">
      <alignment horizontal="left"/>
    </xf>
    <xf numFmtId="165" fontId="22" fillId="4" borderId="33" xfId="23" applyNumberFormat="1" applyFont="1" applyFill="1" applyBorder="1" applyAlignment="1">
      <alignment horizontal="right"/>
    </xf>
    <xf numFmtId="165" fontId="22" fillId="10" borderId="33" xfId="23" applyNumberFormat="1" applyFont="1" applyFill="1" applyBorder="1" applyAlignment="1">
      <alignment horizontal="right"/>
    </xf>
    <xf numFmtId="9" fontId="22" fillId="4" borderId="18" xfId="21" applyFont="1" applyFill="1" applyBorder="1" applyAlignment="1">
      <alignment horizontal="right"/>
    </xf>
    <xf numFmtId="0" fontId="25" fillId="0" borderId="10" xfId="22" applyNumberFormat="1" applyFont="1" applyBorder="1" applyAlignment="1">
      <alignment horizontal="left" vertical="center"/>
    </xf>
    <xf numFmtId="0" fontId="25" fillId="0" borderId="10" xfId="22" applyNumberFormat="1" applyFont="1" applyBorder="1">
      <alignment horizontal="right" vertical="center"/>
    </xf>
    <xf numFmtId="0" fontId="22" fillId="0" borderId="35" xfId="0" applyFont="1" applyBorder="1"/>
    <xf numFmtId="0" fontId="22" fillId="0" borderId="11" xfId="0" applyFont="1" applyBorder="1"/>
    <xf numFmtId="166" fontId="22" fillId="4" borderId="18" xfId="21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22" fillId="0" borderId="10" xfId="22" applyNumberFormat="1" applyFont="1" applyBorder="1" applyAlignment="1">
      <alignment horizontal="left" vertical="center"/>
    </xf>
    <xf numFmtId="0" fontId="25" fillId="0" borderId="37" xfId="22" applyNumberFormat="1" applyFont="1" applyBorder="1" applyAlignment="1">
      <alignment horizontal="left" vertical="center"/>
    </xf>
    <xf numFmtId="165" fontId="22" fillId="4" borderId="38" xfId="23" applyNumberFormat="1" applyFont="1" applyFill="1" applyBorder="1" applyAlignment="1">
      <alignment horizontal="left"/>
    </xf>
    <xf numFmtId="165" fontId="22" fillId="4" borderId="39" xfId="23" applyNumberFormat="1" applyFont="1" applyFill="1" applyBorder="1" applyAlignment="1">
      <alignment horizontal="left"/>
    </xf>
    <xf numFmtId="0" fontId="25" fillId="0" borderId="24" xfId="22" applyNumberFormat="1" applyFont="1" applyBorder="1">
      <alignment horizontal="right" vertical="center"/>
    </xf>
    <xf numFmtId="0" fontId="25" fillId="0" borderId="13" xfId="22" applyNumberFormat="1" applyFont="1" applyBorder="1" applyAlignment="1">
      <alignment horizontal="left" vertical="center"/>
    </xf>
    <xf numFmtId="0" fontId="25" fillId="0" borderId="15" xfId="22" applyNumberFormat="1" applyFont="1" applyBorder="1" applyAlignment="1">
      <alignment horizontal="left" vertical="center"/>
    </xf>
    <xf numFmtId="0" fontId="25" fillId="0" borderId="14" xfId="22" applyNumberFormat="1" applyFont="1" applyBorder="1">
      <alignment horizontal="right" vertical="center"/>
    </xf>
    <xf numFmtId="165" fontId="22" fillId="4" borderId="16" xfId="23" applyNumberFormat="1" applyFont="1" applyFill="1" applyBorder="1" applyAlignment="1">
      <alignment horizontal="right"/>
    </xf>
    <xf numFmtId="165" fontId="22" fillId="4" borderId="15" xfId="23" applyNumberFormat="1" applyFont="1" applyFill="1" applyBorder="1" applyAlignment="1">
      <alignment horizontal="left"/>
    </xf>
    <xf numFmtId="0" fontId="25" fillId="0" borderId="13" xfId="22" applyNumberFormat="1" applyFont="1" applyBorder="1">
      <alignment horizontal="right" vertical="center"/>
    </xf>
    <xf numFmtId="165" fontId="22" fillId="4" borderId="9" xfId="23" applyNumberFormat="1" applyFont="1" applyFill="1" applyBorder="1" applyAlignment="1">
      <alignment horizontal="center"/>
    </xf>
    <xf numFmtId="165" fontId="25" fillId="4" borderId="23" xfId="23" applyNumberFormat="1" applyFont="1" applyFill="1" applyBorder="1" applyAlignment="1">
      <alignment horizontal="center"/>
    </xf>
    <xf numFmtId="165" fontId="25" fillId="4" borderId="24" xfId="23" applyNumberFormat="1" applyFont="1" applyFill="1" applyBorder="1" applyAlignment="1">
      <alignment horizontal="right"/>
    </xf>
    <xf numFmtId="0" fontId="22" fillId="0" borderId="21" xfId="0" applyFont="1" applyBorder="1"/>
    <xf numFmtId="165" fontId="25" fillId="4" borderId="19" xfId="23" applyNumberFormat="1" applyFont="1" applyFill="1" applyBorder="1" applyAlignment="1">
      <alignment horizontal="left"/>
    </xf>
    <xf numFmtId="165" fontId="22" fillId="4" borderId="33" xfId="23" applyNumberFormat="1" applyFont="1" applyFill="1" applyBorder="1" applyAlignment="1">
      <alignment horizontal="center"/>
    </xf>
    <xf numFmtId="0" fontId="25" fillId="0" borderId="0" xfId="4" applyNumberFormat="1" applyFont="1">
      <alignment horizontal="left"/>
    </xf>
    <xf numFmtId="0" fontId="25" fillId="0" borderId="0" xfId="4" applyNumberFormat="1" applyFont="1" applyAlignment="1">
      <alignment horizontal="center"/>
    </xf>
    <xf numFmtId="0" fontId="25" fillId="0" borderId="31" xfId="22" applyNumberFormat="1" applyFont="1" applyBorder="1" applyAlignment="1">
      <alignment horizontal="center" vertical="center"/>
    </xf>
    <xf numFmtId="0" fontId="25" fillId="0" borderId="19" xfId="22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34" xfId="0" applyFont="1" applyBorder="1"/>
    <xf numFmtId="0" fontId="22" fillId="0" borderId="34" xfId="0" applyFont="1" applyBorder="1" applyAlignment="1">
      <alignment horizontal="center"/>
    </xf>
    <xf numFmtId="3" fontId="22" fillId="0" borderId="0" xfId="0" applyNumberFormat="1" applyFont="1"/>
    <xf numFmtId="0" fontId="25" fillId="0" borderId="0" xfId="0" applyFont="1" applyAlignment="1">
      <alignment horizontal="left" vertical="center"/>
    </xf>
    <xf numFmtId="0" fontId="18" fillId="0" borderId="30" xfId="0" applyFont="1" applyBorder="1"/>
    <xf numFmtId="169" fontId="25" fillId="0" borderId="26" xfId="22" applyNumberFormat="1" applyFont="1" applyBorder="1">
      <alignment horizontal="right" vertical="center"/>
    </xf>
    <xf numFmtId="0" fontId="27" fillId="0" borderId="0" xfId="0" applyFont="1"/>
    <xf numFmtId="0" fontId="28" fillId="0" borderId="0" xfId="0" applyFont="1"/>
    <xf numFmtId="165" fontId="25" fillId="4" borderId="33" xfId="23" applyNumberFormat="1" applyFont="1" applyFill="1" applyBorder="1" applyAlignment="1">
      <alignment horizontal="right"/>
    </xf>
    <xf numFmtId="165" fontId="25" fillId="4" borderId="9" xfId="23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10" fontId="21" fillId="0" borderId="0" xfId="21" applyNumberFormat="1" applyFont="1" applyAlignment="1">
      <alignment horizontal="left"/>
    </xf>
    <xf numFmtId="0" fontId="25" fillId="0" borderId="25" xfId="22" applyNumberFormat="1" applyFont="1" applyBorder="1" applyAlignment="1">
      <alignment horizontal="center" vertical="center"/>
    </xf>
    <xf numFmtId="0" fontId="25" fillId="0" borderId="19" xfId="22" applyNumberFormat="1" applyFont="1" applyBorder="1" applyAlignment="1">
      <alignment horizontal="left" vertical="center"/>
    </xf>
    <xf numFmtId="0" fontId="25" fillId="0" borderId="23" xfId="22" applyNumberFormat="1" applyFont="1" applyBorder="1" applyAlignment="1">
      <alignment horizontal="left" vertical="center"/>
    </xf>
    <xf numFmtId="0" fontId="25" fillId="0" borderId="10" xfId="22" applyNumberFormat="1" applyFont="1" applyBorder="1" applyAlignment="1">
      <alignment horizontal="center" vertical="center"/>
    </xf>
    <xf numFmtId="0" fontId="29" fillId="0" borderId="0" xfId="0" applyFont="1"/>
    <xf numFmtId="0" fontId="30" fillId="0" borderId="0" xfId="2" applyFont="1"/>
    <xf numFmtId="0" fontId="31" fillId="0" borderId="0" xfId="2" applyFont="1"/>
    <xf numFmtId="0" fontId="22" fillId="0" borderId="0" xfId="2" applyFont="1"/>
    <xf numFmtId="3" fontId="25" fillId="0" borderId="25" xfId="22" applyNumberFormat="1" applyFont="1" applyBorder="1" applyAlignment="1">
      <alignment horizontal="left" vertical="center"/>
    </xf>
    <xf numFmtId="3" fontId="25" fillId="0" borderId="25" xfId="22" applyNumberFormat="1" applyFont="1" applyBorder="1">
      <alignment horizontal="right" vertical="center"/>
    </xf>
    <xf numFmtId="3" fontId="22" fillId="4" borderId="9" xfId="23" applyNumberFormat="1" applyFont="1" applyFill="1" applyBorder="1" applyAlignment="1">
      <alignment horizontal="left"/>
    </xf>
    <xf numFmtId="3" fontId="22" fillId="4" borderId="9" xfId="23" applyNumberFormat="1" applyFont="1" applyFill="1" applyBorder="1" applyAlignment="1">
      <alignment horizontal="right"/>
    </xf>
    <xf numFmtId="3" fontId="25" fillId="0" borderId="19" xfId="22" applyNumberFormat="1" applyFont="1" applyBorder="1" applyAlignment="1">
      <alignment horizontal="left" vertical="center"/>
    </xf>
    <xf numFmtId="3" fontId="25" fillId="8" borderId="19" xfId="22" applyNumberFormat="1" applyFont="1" applyFill="1" applyBorder="1">
      <alignment horizontal="right" vertical="center"/>
    </xf>
    <xf numFmtId="3" fontId="25" fillId="9" borderId="9" xfId="23" applyNumberFormat="1" applyFont="1" applyFill="1" applyBorder="1" applyAlignment="1">
      <alignment horizontal="right"/>
    </xf>
    <xf numFmtId="3" fontId="22" fillId="4" borderId="9" xfId="23" applyNumberFormat="1" applyFont="1" applyFill="1" applyBorder="1" applyAlignment="1"/>
    <xf numFmtId="3" fontId="22" fillId="4" borderId="17" xfId="23" applyNumberFormat="1" applyFont="1" applyFill="1" applyBorder="1" applyAlignment="1"/>
    <xf numFmtId="3" fontId="25" fillId="13" borderId="31" xfId="22" applyNumberFormat="1" applyFont="1" applyFill="1" applyBorder="1">
      <alignment horizontal="right" vertical="center"/>
    </xf>
    <xf numFmtId="3" fontId="25" fillId="8" borderId="24" xfId="22" applyNumberFormat="1" applyFont="1" applyFill="1" applyBorder="1">
      <alignment horizontal="right" vertical="center"/>
    </xf>
    <xf numFmtId="165" fontId="25" fillId="9" borderId="9" xfId="23" applyNumberFormat="1" applyFont="1" applyFill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22" fillId="4" borderId="32" xfId="23" applyNumberFormat="1" applyFont="1" applyFill="1" applyBorder="1" applyAlignment="1">
      <alignment horizontal="right"/>
    </xf>
    <xf numFmtId="4" fontId="18" fillId="0" borderId="0" xfId="0" applyNumberFormat="1" applyFont="1" applyAlignment="1">
      <alignment horizontal="right"/>
    </xf>
    <xf numFmtId="4" fontId="25" fillId="0" borderId="19" xfId="22" applyNumberFormat="1" applyFont="1" applyBorder="1">
      <alignment horizontal="right" vertical="center"/>
    </xf>
    <xf numFmtId="4" fontId="22" fillId="4" borderId="32" xfId="23" applyNumberFormat="1" applyFont="1" applyFill="1" applyBorder="1" applyAlignment="1">
      <alignment horizontal="right"/>
    </xf>
    <xf numFmtId="4" fontId="22" fillId="4" borderId="9" xfId="23" applyNumberFormat="1" applyFont="1" applyFill="1" applyBorder="1" applyAlignment="1">
      <alignment horizontal="right"/>
    </xf>
    <xf numFmtId="4" fontId="25" fillId="0" borderId="19" xfId="22" applyNumberFormat="1" applyFont="1" applyBorder="1" applyAlignment="1">
      <alignment horizontal="left" vertical="center"/>
    </xf>
    <xf numFmtId="166" fontId="22" fillId="4" borderId="10" xfId="21" applyNumberFormat="1" applyFont="1" applyFill="1" applyBorder="1" applyAlignment="1">
      <alignment horizontal="right"/>
    </xf>
    <xf numFmtId="165" fontId="22" fillId="4" borderId="15" xfId="23" applyNumberFormat="1" applyFont="1" applyFill="1" applyBorder="1" applyAlignment="1">
      <alignment horizontal="right"/>
    </xf>
    <xf numFmtId="165" fontId="25" fillId="4" borderId="41" xfId="23" applyNumberFormat="1" applyFont="1" applyFill="1" applyBorder="1" applyAlignment="1">
      <alignment horizontal="left"/>
    </xf>
    <xf numFmtId="165" fontId="25" fillId="4" borderId="23" xfId="23" applyNumberFormat="1" applyFont="1" applyFill="1" applyBorder="1" applyAlignment="1">
      <alignment horizontal="left"/>
    </xf>
    <xf numFmtId="165" fontId="25" fillId="4" borderId="13" xfId="23" applyNumberFormat="1" applyFont="1" applyFill="1" applyBorder="1" applyAlignment="1">
      <alignment horizontal="left"/>
    </xf>
    <xf numFmtId="165" fontId="25" fillId="4" borderId="15" xfId="23" applyNumberFormat="1" applyFont="1" applyFill="1" applyBorder="1" applyAlignment="1">
      <alignment horizontal="left"/>
    </xf>
    <xf numFmtId="1" fontId="25" fillId="0" borderId="13" xfId="22" applyNumberFormat="1" applyFont="1" applyBorder="1">
      <alignment horizontal="right" vertical="center"/>
    </xf>
    <xf numFmtId="165" fontId="25" fillId="10" borderId="9" xfId="23" applyNumberFormat="1" applyFont="1" applyFill="1" applyBorder="1" applyAlignment="1">
      <alignment horizontal="right"/>
    </xf>
    <xf numFmtId="170" fontId="22" fillId="4" borderId="9" xfId="23" applyNumberFormat="1" applyFont="1" applyFill="1" applyBorder="1" applyAlignment="1">
      <alignment horizontal="right"/>
    </xf>
    <xf numFmtId="170" fontId="22" fillId="9" borderId="9" xfId="23" applyNumberFormat="1" applyFont="1" applyFill="1" applyBorder="1" applyAlignment="1">
      <alignment horizontal="right"/>
    </xf>
    <xf numFmtId="170" fontId="22" fillId="4" borderId="18" xfId="23" applyNumberFormat="1" applyFont="1" applyFill="1" applyBorder="1" applyAlignment="1">
      <alignment horizontal="right"/>
    </xf>
    <xf numFmtId="170" fontId="22" fillId="4" borderId="15" xfId="23" applyNumberFormat="1" applyFont="1" applyFill="1" applyBorder="1" applyAlignment="1">
      <alignment horizontal="right"/>
    </xf>
    <xf numFmtId="170" fontId="25" fillId="4" borderId="13" xfId="23" applyNumberFormat="1" applyFont="1" applyFill="1" applyBorder="1" applyAlignment="1">
      <alignment horizontal="right"/>
    </xf>
    <xf numFmtId="170" fontId="25" fillId="9" borderId="13" xfId="23" applyNumberFormat="1" applyFont="1" applyFill="1" applyBorder="1" applyAlignment="1">
      <alignment horizontal="right"/>
    </xf>
    <xf numFmtId="170" fontId="22" fillId="9" borderId="15" xfId="23" applyNumberFormat="1" applyFont="1" applyFill="1" applyBorder="1" applyAlignment="1">
      <alignment horizontal="right"/>
    </xf>
    <xf numFmtId="3" fontId="25" fillId="9" borderId="32" xfId="23" applyNumberFormat="1" applyFont="1" applyFill="1" applyBorder="1" applyAlignment="1">
      <alignment horizontal="right"/>
    </xf>
    <xf numFmtId="3" fontId="32" fillId="8" borderId="0" xfId="0" applyNumberFormat="1" applyFont="1" applyFill="1" applyAlignment="1">
      <alignment horizontal="right"/>
    </xf>
    <xf numFmtId="4" fontId="25" fillId="9" borderId="32" xfId="23" applyNumberFormat="1" applyFont="1" applyFill="1" applyBorder="1" applyAlignment="1">
      <alignment horizontal="right"/>
    </xf>
    <xf numFmtId="4" fontId="25" fillId="9" borderId="9" xfId="23" applyNumberFormat="1" applyFont="1" applyFill="1" applyBorder="1" applyAlignment="1">
      <alignment horizontal="right"/>
    </xf>
    <xf numFmtId="4" fontId="32" fillId="8" borderId="0" xfId="0" applyNumberFormat="1" applyFont="1" applyFill="1" applyAlignment="1">
      <alignment horizontal="right"/>
    </xf>
    <xf numFmtId="4" fontId="25" fillId="8" borderId="19" xfId="22" applyNumberFormat="1" applyFont="1" applyFill="1" applyBorder="1">
      <alignment horizontal="right" vertical="center"/>
    </xf>
    <xf numFmtId="165" fontId="25" fillId="9" borderId="15" xfId="23" applyNumberFormat="1" applyFont="1" applyFill="1" applyBorder="1" applyAlignment="1">
      <alignment horizontal="right"/>
    </xf>
    <xf numFmtId="165" fontId="25" fillId="9" borderId="13" xfId="23" applyNumberFormat="1" applyFont="1" applyFill="1" applyBorder="1" applyAlignment="1">
      <alignment horizontal="right"/>
    </xf>
    <xf numFmtId="165" fontId="25" fillId="9" borderId="10" xfId="23" applyNumberFormat="1" applyFont="1" applyFill="1" applyBorder="1" applyAlignment="1">
      <alignment horizontal="right"/>
    </xf>
    <xf numFmtId="3" fontId="25" fillId="8" borderId="13" xfId="22" applyNumberFormat="1" applyFont="1" applyFill="1" applyBorder="1">
      <alignment horizontal="right" vertical="center"/>
    </xf>
    <xf numFmtId="0" fontId="25" fillId="0" borderId="41" xfId="22" applyNumberFormat="1" applyFont="1" applyBorder="1" applyAlignment="1">
      <alignment horizontal="center" vertical="center"/>
    </xf>
    <xf numFmtId="165" fontId="22" fillId="4" borderId="10" xfId="23" applyNumberFormat="1" applyFont="1" applyFill="1" applyBorder="1" applyAlignment="1">
      <alignment horizontal="left"/>
    </xf>
    <xf numFmtId="170" fontId="22" fillId="10" borderId="9" xfId="23" applyNumberFormat="1" applyFont="1" applyFill="1" applyBorder="1" applyAlignment="1">
      <alignment horizontal="right"/>
    </xf>
    <xf numFmtId="170" fontId="22" fillId="10" borderId="18" xfId="23" applyNumberFormat="1" applyFont="1" applyFill="1" applyBorder="1" applyAlignment="1">
      <alignment horizontal="right"/>
    </xf>
    <xf numFmtId="170" fontId="25" fillId="4" borderId="31" xfId="23" applyNumberFormat="1" applyFont="1" applyFill="1" applyBorder="1" applyAlignment="1">
      <alignment horizontal="right"/>
    </xf>
    <xf numFmtId="170" fontId="25" fillId="10" borderId="31" xfId="23" applyNumberFormat="1" applyFont="1" applyFill="1" applyBorder="1" applyAlignment="1">
      <alignment horizontal="right"/>
    </xf>
    <xf numFmtId="170" fontId="22" fillId="4" borderId="31" xfId="23" applyNumberFormat="1" applyFont="1" applyFill="1" applyBorder="1" applyAlignment="1">
      <alignment horizontal="right"/>
    </xf>
    <xf numFmtId="170" fontId="25" fillId="0" borderId="31" xfId="22" applyNumberFormat="1" applyFont="1" applyBorder="1">
      <alignment horizontal="right" vertical="center"/>
    </xf>
    <xf numFmtId="170" fontId="25" fillId="6" borderId="31" xfId="22" applyNumberFormat="1" applyFont="1" applyFill="1" applyBorder="1">
      <alignment horizontal="right" vertical="center"/>
    </xf>
    <xf numFmtId="0" fontId="25" fillId="0" borderId="0" xfId="0" applyFont="1"/>
    <xf numFmtId="165" fontId="25" fillId="4" borderId="9" xfId="23" applyNumberFormat="1" applyFont="1" applyFill="1" applyBorder="1" applyAlignment="1">
      <alignment horizontal="left"/>
    </xf>
    <xf numFmtId="170" fontId="25" fillId="4" borderId="9" xfId="23" applyNumberFormat="1" applyFont="1" applyFill="1" applyBorder="1" applyAlignment="1">
      <alignment horizontal="right"/>
    </xf>
    <xf numFmtId="170" fontId="25" fillId="4" borderId="23" xfId="23" applyNumberFormat="1" applyFont="1" applyFill="1" applyBorder="1" applyAlignment="1">
      <alignment horizontal="right"/>
    </xf>
    <xf numFmtId="0" fontId="25" fillId="14" borderId="25" xfId="22" applyNumberFormat="1" applyFont="1" applyFill="1" applyBorder="1" applyAlignment="1">
      <alignment horizontal="left" vertical="center"/>
    </xf>
    <xf numFmtId="169" fontId="25" fillId="14" borderId="25" xfId="22" applyNumberFormat="1" applyFont="1" applyFill="1" applyBorder="1">
      <alignment horizontal="right" vertical="center"/>
    </xf>
    <xf numFmtId="165" fontId="25" fillId="15" borderId="23" xfId="23" applyNumberFormat="1" applyFont="1" applyFill="1" applyBorder="1" applyAlignment="1">
      <alignment horizontal="left"/>
    </xf>
    <xf numFmtId="169" fontId="25" fillId="15" borderId="23" xfId="23" applyNumberFormat="1" applyFont="1" applyFill="1" applyBorder="1" applyAlignment="1">
      <alignment horizontal="right"/>
    </xf>
    <xf numFmtId="165" fontId="25" fillId="9" borderId="41" xfId="23" applyNumberFormat="1" applyFont="1" applyFill="1" applyBorder="1" applyAlignment="1">
      <alignment horizontal="left"/>
    </xf>
    <xf numFmtId="170" fontId="25" fillId="9" borderId="9" xfId="23" applyNumberFormat="1" applyFont="1" applyFill="1" applyBorder="1" applyAlignment="1">
      <alignment horizontal="right"/>
    </xf>
    <xf numFmtId="170" fontId="25" fillId="9" borderId="23" xfId="23" applyNumberFormat="1" applyFont="1" applyFill="1" applyBorder="1" applyAlignment="1">
      <alignment horizontal="right"/>
    </xf>
    <xf numFmtId="170" fontId="22" fillId="11" borderId="9" xfId="23" applyNumberFormat="1" applyFont="1" applyFill="1" applyBorder="1" applyAlignment="1">
      <alignment horizontal="right"/>
    </xf>
    <xf numFmtId="170" fontId="22" fillId="11" borderId="18" xfId="23" applyNumberFormat="1" applyFont="1" applyFill="1" applyBorder="1" applyAlignment="1">
      <alignment horizontal="right"/>
    </xf>
    <xf numFmtId="166" fontId="25" fillId="0" borderId="26" xfId="22" applyNumberFormat="1" applyFont="1" applyBorder="1">
      <alignment horizontal="right" vertical="center"/>
    </xf>
    <xf numFmtId="0" fontId="22" fillId="0" borderId="16" xfId="22" applyNumberFormat="1" applyFont="1" applyBorder="1">
      <alignment horizontal="right" vertical="center"/>
    </xf>
    <xf numFmtId="166" fontId="22" fillId="0" borderId="0" xfId="0" applyNumberFormat="1" applyFont="1"/>
    <xf numFmtId="4" fontId="18" fillId="0" borderId="0" xfId="0" applyNumberFormat="1" applyFont="1"/>
    <xf numFmtId="9" fontId="25" fillId="8" borderId="24" xfId="21" applyFont="1" applyFill="1" applyBorder="1" applyAlignment="1">
      <alignment horizontal="right" vertical="center"/>
    </xf>
    <xf numFmtId="167" fontId="22" fillId="4" borderId="9" xfId="23" applyNumberFormat="1" applyFont="1" applyFill="1" applyBorder="1" applyAlignment="1">
      <alignment horizontal="right"/>
    </xf>
    <xf numFmtId="167" fontId="22" fillId="10" borderId="9" xfId="23" applyNumberFormat="1" applyFont="1" applyFill="1" applyBorder="1" applyAlignment="1">
      <alignment horizontal="right"/>
    </xf>
    <xf numFmtId="167" fontId="22" fillId="4" borderId="16" xfId="23" applyNumberFormat="1" applyFont="1" applyFill="1" applyBorder="1" applyAlignment="1">
      <alignment horizontal="right"/>
    </xf>
    <xf numFmtId="167" fontId="22" fillId="10" borderId="16" xfId="23" applyNumberFormat="1" applyFont="1" applyFill="1" applyBorder="1" applyAlignment="1">
      <alignment horizontal="right"/>
    </xf>
    <xf numFmtId="3" fontId="18" fillId="0" borderId="0" xfId="0" applyNumberFormat="1" applyFont="1"/>
    <xf numFmtId="165" fontId="18" fillId="0" borderId="0" xfId="0" applyNumberFormat="1" applyFont="1"/>
    <xf numFmtId="166" fontId="22" fillId="0" borderId="26" xfId="21" applyNumberFormat="1" applyFont="1" applyBorder="1" applyAlignment="1">
      <alignment horizontal="right" vertical="center"/>
    </xf>
    <xf numFmtId="166" fontId="22" fillId="0" borderId="0" xfId="21" applyNumberFormat="1" applyFont="1"/>
    <xf numFmtId="0" fontId="22" fillId="0" borderId="17" xfId="22" applyNumberFormat="1" applyFont="1" applyBorder="1" applyAlignment="1">
      <alignment horizontal="left" vertical="center"/>
    </xf>
    <xf numFmtId="3" fontId="22" fillId="0" borderId="31" xfId="22" applyNumberFormat="1" applyFont="1" applyBorder="1">
      <alignment horizontal="right" vertical="center"/>
    </xf>
    <xf numFmtId="10" fontId="22" fillId="0" borderId="0" xfId="0" applyNumberFormat="1" applyFont="1"/>
    <xf numFmtId="0" fontId="25" fillId="0" borderId="0" xfId="2" applyFont="1"/>
    <xf numFmtId="165" fontId="22" fillId="0" borderId="0" xfId="0" applyNumberFormat="1" applyFont="1"/>
    <xf numFmtId="164" fontId="22" fillId="0" borderId="0" xfId="24" applyFont="1"/>
    <xf numFmtId="3" fontId="25" fillId="13" borderId="19" xfId="22" applyNumberFormat="1" applyFont="1" applyFill="1" applyBorder="1" applyAlignment="1">
      <alignment vertical="center"/>
    </xf>
    <xf numFmtId="165" fontId="22" fillId="4" borderId="10" xfId="23" applyNumberFormat="1" applyFont="1" applyFill="1" applyBorder="1" applyAlignment="1">
      <alignment horizontal="right"/>
    </xf>
    <xf numFmtId="165" fontId="25" fillId="13" borderId="13" xfId="22" applyNumberFormat="1" applyFont="1" applyFill="1" applyBorder="1">
      <alignment horizontal="right" vertical="center"/>
    </xf>
    <xf numFmtId="170" fontId="25" fillId="13" borderId="31" xfId="22" applyNumberFormat="1" applyFont="1" applyFill="1" applyBorder="1">
      <alignment horizontal="right" vertical="center"/>
    </xf>
    <xf numFmtId="165" fontId="25" fillId="0" borderId="41" xfId="23" applyNumberFormat="1" applyFont="1" applyFill="1" applyBorder="1" applyAlignment="1">
      <alignment horizontal="left"/>
    </xf>
    <xf numFmtId="170" fontId="25" fillId="0" borderId="9" xfId="23" applyNumberFormat="1" applyFont="1" applyFill="1" applyBorder="1" applyAlignment="1">
      <alignment horizontal="right"/>
    </xf>
    <xf numFmtId="170" fontId="22" fillId="0" borderId="9" xfId="23" applyNumberFormat="1" applyFont="1" applyFill="1" applyBorder="1" applyAlignment="1">
      <alignment horizontal="right"/>
    </xf>
    <xf numFmtId="170" fontId="25" fillId="0" borderId="13" xfId="23" applyNumberFormat="1" applyFont="1" applyFill="1" applyBorder="1" applyAlignment="1">
      <alignment horizontal="right"/>
    </xf>
    <xf numFmtId="170" fontId="25" fillId="0" borderId="23" xfId="23" applyNumberFormat="1" applyFont="1" applyFill="1" applyBorder="1" applyAlignment="1">
      <alignment horizontal="right"/>
    </xf>
    <xf numFmtId="170" fontId="22" fillId="0" borderId="15" xfId="23" applyNumberFormat="1" applyFont="1" applyFill="1" applyBorder="1" applyAlignment="1">
      <alignment horizontal="right"/>
    </xf>
    <xf numFmtId="10" fontId="22" fillId="0" borderId="9" xfId="21" applyNumberFormat="1" applyFont="1" applyFill="1" applyBorder="1" applyAlignment="1">
      <alignment horizontal="right"/>
    </xf>
    <xf numFmtId="166" fontId="22" fillId="0" borderId="9" xfId="21" applyNumberFormat="1" applyFont="1" applyFill="1" applyBorder="1" applyAlignment="1">
      <alignment horizontal="right"/>
    </xf>
    <xf numFmtId="9" fontId="22" fillId="0" borderId="9" xfId="21" applyFont="1" applyFill="1" applyBorder="1" applyAlignment="1">
      <alignment horizontal="right"/>
    </xf>
    <xf numFmtId="165" fontId="22" fillId="0" borderId="9" xfId="23" applyNumberFormat="1" applyFont="1" applyFill="1" applyBorder="1" applyAlignment="1">
      <alignment horizontal="right"/>
    </xf>
    <xf numFmtId="166" fontId="22" fillId="0" borderId="18" xfId="21" applyNumberFormat="1" applyFont="1" applyFill="1" applyBorder="1" applyAlignment="1">
      <alignment horizontal="right"/>
    </xf>
    <xf numFmtId="170" fontId="22" fillId="0" borderId="18" xfId="23" applyNumberFormat="1" applyFont="1" applyFill="1" applyBorder="1" applyAlignment="1">
      <alignment horizontal="right"/>
    </xf>
    <xf numFmtId="9" fontId="22" fillId="0" borderId="18" xfId="21" applyFont="1" applyFill="1" applyBorder="1" applyAlignment="1">
      <alignment horizontal="right"/>
    </xf>
    <xf numFmtId="3" fontId="22" fillId="4" borderId="17" xfId="23" applyNumberFormat="1" applyFont="1" applyFill="1" applyBorder="1" applyAlignment="1">
      <alignment horizontal="right"/>
    </xf>
    <xf numFmtId="10" fontId="18" fillId="0" borderId="0" xfId="0" applyNumberFormat="1" applyFont="1"/>
    <xf numFmtId="9" fontId="18" fillId="0" borderId="0" xfId="0" applyNumberFormat="1" applyFont="1"/>
    <xf numFmtId="0" fontId="25" fillId="0" borderId="0" xfId="22" applyNumberFormat="1" applyFont="1" applyBorder="1" applyAlignment="1">
      <alignment horizontal="left" vertical="center"/>
    </xf>
    <xf numFmtId="166" fontId="22" fillId="0" borderId="26" xfId="21" applyNumberFormat="1" applyFont="1" applyFill="1" applyBorder="1" applyAlignment="1">
      <alignment horizontal="right" vertical="center"/>
    </xf>
    <xf numFmtId="0" fontId="22" fillId="0" borderId="0" xfId="22" applyNumberFormat="1" applyFont="1" applyBorder="1" applyAlignment="1">
      <alignment horizontal="left" vertical="center"/>
    </xf>
    <xf numFmtId="3" fontId="25" fillId="8" borderId="24" xfId="22" applyNumberFormat="1" applyFont="1" applyFill="1" applyBorder="1" applyAlignment="1">
      <alignment horizontal="left" vertical="center"/>
    </xf>
    <xf numFmtId="166" fontId="22" fillId="0" borderId="18" xfId="21" applyNumberFormat="1" applyFont="1" applyBorder="1" applyAlignment="1">
      <alignment horizontal="right" vertical="center"/>
    </xf>
    <xf numFmtId="166" fontId="22" fillId="13" borderId="29" xfId="21" applyNumberFormat="1" applyFont="1" applyFill="1" applyBorder="1" applyAlignment="1">
      <alignment horizontal="right" vertical="center"/>
    </xf>
    <xf numFmtId="166" fontId="22" fillId="0" borderId="29" xfId="21" applyNumberFormat="1" applyFont="1" applyFill="1" applyBorder="1" applyAlignment="1">
      <alignment horizontal="right" vertical="center"/>
    </xf>
    <xf numFmtId="165" fontId="22" fillId="4" borderId="8" xfId="23" applyNumberFormat="1" applyFont="1" applyFill="1" applyAlignment="1">
      <alignment horizontal="left"/>
    </xf>
    <xf numFmtId="0" fontId="18" fillId="13" borderId="0" xfId="0" applyFont="1" applyFill="1"/>
    <xf numFmtId="165" fontId="22" fillId="4" borderId="0" xfId="23" applyNumberFormat="1" applyFont="1" applyFill="1" applyBorder="1" applyAlignment="1">
      <alignment horizontal="right"/>
    </xf>
    <xf numFmtId="0" fontId="22" fillId="0" borderId="0" xfId="22" applyNumberFormat="1" applyFont="1" applyBorder="1">
      <alignment horizontal="right" vertical="center"/>
    </xf>
    <xf numFmtId="3" fontId="25" fillId="0" borderId="31" xfId="22" applyNumberFormat="1" applyFont="1" applyBorder="1" applyAlignment="1">
      <alignment horizontal="left" vertical="center"/>
    </xf>
    <xf numFmtId="3" fontId="22" fillId="0" borderId="31" xfId="22" applyNumberFormat="1" applyFont="1" applyBorder="1" applyAlignment="1">
      <alignment horizontal="left" vertical="center"/>
    </xf>
    <xf numFmtId="3" fontId="25" fillId="17" borderId="31" xfId="22" applyNumberFormat="1" applyFont="1" applyFill="1" applyBorder="1">
      <alignment horizontal="right" vertical="center"/>
    </xf>
    <xf numFmtId="165" fontId="22" fillId="0" borderId="18" xfId="23" applyNumberFormat="1" applyFont="1" applyFill="1" applyBorder="1" applyAlignment="1">
      <alignment horizontal="right"/>
    </xf>
    <xf numFmtId="0" fontId="0" fillId="13" borderId="0" xfId="0" applyFill="1"/>
    <xf numFmtId="0" fontId="22" fillId="13" borderId="0" xfId="0" applyFont="1" applyFill="1"/>
    <xf numFmtId="0" fontId="30" fillId="13" borderId="0" xfId="2" applyFont="1" applyFill="1"/>
    <xf numFmtId="0" fontId="24" fillId="13" borderId="0" xfId="0" applyFont="1" applyFill="1"/>
    <xf numFmtId="0" fontId="31" fillId="13" borderId="0" xfId="2" applyFont="1" applyFill="1"/>
    <xf numFmtId="3" fontId="22" fillId="4" borderId="10" xfId="23" applyNumberFormat="1" applyFont="1" applyFill="1" applyBorder="1" applyAlignment="1">
      <alignment horizontal="left"/>
    </xf>
    <xf numFmtId="3" fontId="22" fillId="0" borderId="0" xfId="22" applyNumberFormat="1" applyFont="1" applyBorder="1" applyAlignment="1">
      <alignment horizontal="left" vertical="center"/>
    </xf>
    <xf numFmtId="3" fontId="18" fillId="13" borderId="0" xfId="0" applyNumberFormat="1" applyFont="1" applyFill="1"/>
    <xf numFmtId="0" fontId="29" fillId="13" borderId="0" xfId="0" applyFont="1" applyFill="1"/>
    <xf numFmtId="3" fontId="22" fillId="0" borderId="9" xfId="23" applyNumberFormat="1" applyFont="1" applyFill="1" applyBorder="1" applyAlignment="1">
      <alignment horizontal="right"/>
    </xf>
    <xf numFmtId="3" fontId="25" fillId="0" borderId="19" xfId="22" applyNumberFormat="1" applyFont="1" applyBorder="1">
      <alignment horizontal="right" vertical="center"/>
    </xf>
    <xf numFmtId="0" fontId="22" fillId="13" borderId="12" xfId="0" applyFont="1" applyFill="1" applyBorder="1"/>
    <xf numFmtId="4" fontId="22" fillId="0" borderId="32" xfId="23" applyNumberFormat="1" applyFont="1" applyFill="1" applyBorder="1" applyAlignment="1">
      <alignment horizontal="right"/>
    </xf>
    <xf numFmtId="4" fontId="22" fillId="0" borderId="9" xfId="23" applyNumberFormat="1" applyFont="1" applyFill="1" applyBorder="1" applyAlignment="1">
      <alignment horizontal="right"/>
    </xf>
    <xf numFmtId="165" fontId="22" fillId="0" borderId="16" xfId="23" applyNumberFormat="1" applyFont="1" applyFill="1" applyBorder="1" applyAlignment="1">
      <alignment horizontal="right"/>
    </xf>
    <xf numFmtId="0" fontId="25" fillId="6" borderId="16" xfId="22" applyNumberFormat="1" applyFont="1" applyFill="1" applyBorder="1">
      <alignment horizontal="right" vertical="center"/>
    </xf>
    <xf numFmtId="0" fontId="25" fillId="13" borderId="0" xfId="0" applyFont="1" applyFill="1"/>
    <xf numFmtId="10" fontId="22" fillId="13" borderId="0" xfId="0" applyNumberFormat="1" applyFont="1" applyFill="1"/>
    <xf numFmtId="10" fontId="22" fillId="0" borderId="16" xfId="22" applyNumberFormat="1" applyFont="1" applyBorder="1">
      <alignment horizontal="right" vertical="center"/>
    </xf>
    <xf numFmtId="10" fontId="25" fillId="6" borderId="16" xfId="22" applyNumberFormat="1" applyFont="1" applyFill="1" applyBorder="1">
      <alignment horizontal="right" vertical="center"/>
    </xf>
    <xf numFmtId="1" fontId="22" fillId="13" borderId="0" xfId="22" applyNumberFormat="1" applyFont="1" applyFill="1" applyBorder="1">
      <alignment horizontal="right" vertical="center"/>
    </xf>
    <xf numFmtId="1" fontId="22" fillId="0" borderId="0" xfId="22" applyNumberFormat="1" applyFont="1" applyBorder="1">
      <alignment horizontal="right" vertical="center"/>
    </xf>
    <xf numFmtId="2" fontId="22" fillId="0" borderId="0" xfId="0" applyNumberFormat="1" applyFont="1"/>
    <xf numFmtId="9" fontId="25" fillId="0" borderId="13" xfId="21" applyFont="1" applyFill="1" applyBorder="1" applyAlignment="1">
      <alignment horizontal="right" vertical="center"/>
    </xf>
    <xf numFmtId="165" fontId="25" fillId="0" borderId="13" xfId="22" applyNumberFormat="1" applyFont="1" applyBorder="1">
      <alignment horizontal="right" vertical="center"/>
    </xf>
    <xf numFmtId="165" fontId="22" fillId="10" borderId="10" xfId="23" applyNumberFormat="1" applyFont="1" applyFill="1" applyBorder="1" applyAlignment="1">
      <alignment horizontal="right"/>
    </xf>
    <xf numFmtId="165" fontId="25" fillId="6" borderId="24" xfId="22" applyNumberFormat="1" applyFont="1" applyFill="1" applyBorder="1">
      <alignment horizontal="right" vertical="center"/>
    </xf>
    <xf numFmtId="10" fontId="18" fillId="13" borderId="0" xfId="0" applyNumberFormat="1" applyFont="1" applyFill="1"/>
    <xf numFmtId="9" fontId="18" fillId="13" borderId="0" xfId="0" applyNumberFormat="1" applyFont="1" applyFill="1"/>
    <xf numFmtId="165" fontId="25" fillId="8" borderId="13" xfId="22" applyNumberFormat="1" applyFont="1" applyFill="1" applyBorder="1">
      <alignment horizontal="right" vertical="center"/>
    </xf>
    <xf numFmtId="166" fontId="25" fillId="8" borderId="24" xfId="21" applyNumberFormat="1" applyFont="1" applyFill="1" applyBorder="1" applyAlignment="1">
      <alignment horizontal="right" vertical="center"/>
    </xf>
    <xf numFmtId="0" fontId="25" fillId="8" borderId="13" xfId="22" applyNumberFormat="1" applyFont="1" applyFill="1" applyBorder="1">
      <alignment horizontal="right" vertical="center"/>
    </xf>
    <xf numFmtId="165" fontId="25" fillId="8" borderId="24" xfId="22" applyNumberFormat="1" applyFont="1" applyFill="1" applyBorder="1">
      <alignment horizontal="right" vertical="center"/>
    </xf>
    <xf numFmtId="0" fontId="22" fillId="0" borderId="19" xfId="22" applyNumberFormat="1" applyFont="1" applyBorder="1">
      <alignment horizontal="right" vertical="center"/>
    </xf>
    <xf numFmtId="9" fontId="22" fillId="4" borderId="9" xfId="21" applyFont="1" applyFill="1" applyBorder="1" applyAlignment="1">
      <alignment horizontal="right"/>
    </xf>
    <xf numFmtId="9" fontId="25" fillId="8" borderId="19" xfId="21" applyFont="1" applyFill="1" applyBorder="1" applyAlignment="1">
      <alignment horizontal="right" vertical="center"/>
    </xf>
    <xf numFmtId="167" fontId="22" fillId="0" borderId="9" xfId="23" applyNumberFormat="1" applyFont="1" applyFill="1" applyBorder="1" applyAlignment="1">
      <alignment horizontal="right"/>
    </xf>
    <xf numFmtId="167" fontId="22" fillId="0" borderId="16" xfId="23" applyNumberFormat="1" applyFont="1" applyFill="1" applyBorder="1" applyAlignment="1">
      <alignment horizontal="right"/>
    </xf>
    <xf numFmtId="167" fontId="22" fillId="4" borderId="9" xfId="23" applyNumberFormat="1" applyFont="1" applyFill="1" applyBorder="1" applyAlignment="1">
      <alignment horizontal="left"/>
    </xf>
    <xf numFmtId="165" fontId="22" fillId="4" borderId="10" xfId="23" applyNumberFormat="1" applyFont="1" applyFill="1" applyBorder="1" applyAlignment="1">
      <alignment vertical="center"/>
    </xf>
    <xf numFmtId="170" fontId="22" fillId="4" borderId="10" xfId="23" applyNumberFormat="1" applyFont="1" applyFill="1" applyBorder="1" applyAlignment="1">
      <alignment horizontal="right"/>
    </xf>
    <xf numFmtId="170" fontId="22" fillId="0" borderId="10" xfId="23" applyNumberFormat="1" applyFont="1" applyFill="1" applyBorder="1" applyAlignment="1">
      <alignment horizontal="right"/>
    </xf>
    <xf numFmtId="170" fontId="22" fillId="10" borderId="10" xfId="23" applyNumberFormat="1" applyFont="1" applyFill="1" applyBorder="1" applyAlignment="1">
      <alignment horizontal="right"/>
    </xf>
    <xf numFmtId="167" fontId="22" fillId="4" borderId="15" xfId="23" applyNumberFormat="1" applyFont="1" applyFill="1" applyBorder="1" applyAlignment="1">
      <alignment horizontal="left"/>
    </xf>
    <xf numFmtId="1" fontId="25" fillId="0" borderId="14" xfId="22" applyNumberFormat="1" applyFont="1" applyBorder="1" applyAlignment="1">
      <alignment horizontal="left" vertical="center"/>
    </xf>
    <xf numFmtId="166" fontId="22" fillId="4" borderId="21" xfId="21" applyNumberFormat="1" applyFont="1" applyFill="1" applyBorder="1" applyAlignment="1">
      <alignment horizontal="right"/>
    </xf>
    <xf numFmtId="166" fontId="25" fillId="4" borderId="24" xfId="21" applyNumberFormat="1" applyFont="1" applyFill="1" applyBorder="1" applyAlignment="1">
      <alignment horizontal="right"/>
    </xf>
    <xf numFmtId="166" fontId="25" fillId="0" borderId="24" xfId="21" applyNumberFormat="1" applyFont="1" applyFill="1" applyBorder="1" applyAlignment="1">
      <alignment horizontal="right"/>
    </xf>
    <xf numFmtId="170" fontId="25" fillId="10" borderId="24" xfId="23" applyNumberFormat="1" applyFont="1" applyFill="1" applyBorder="1" applyAlignment="1">
      <alignment horizontal="right"/>
    </xf>
    <xf numFmtId="1" fontId="25" fillId="0" borderId="48" xfId="22" applyNumberFormat="1" applyFont="1" applyBorder="1" applyAlignment="1">
      <alignment horizontal="left" vertical="center"/>
    </xf>
    <xf numFmtId="3" fontId="25" fillId="4" borderId="24" xfId="21" applyNumberFormat="1" applyFont="1" applyFill="1" applyBorder="1" applyAlignment="1">
      <alignment horizontal="right"/>
    </xf>
    <xf numFmtId="3" fontId="25" fillId="4" borderId="23" xfId="23" applyNumberFormat="1" applyFont="1" applyFill="1" applyBorder="1" applyAlignment="1">
      <alignment horizontal="right" vertical="center"/>
    </xf>
    <xf numFmtId="165" fontId="25" fillId="4" borderId="23" xfId="23" applyNumberFormat="1" applyFont="1" applyFill="1" applyBorder="1" applyAlignment="1">
      <alignment horizontal="right"/>
    </xf>
    <xf numFmtId="170" fontId="22" fillId="9" borderId="10" xfId="23" applyNumberFormat="1" applyFont="1" applyFill="1" applyBorder="1" applyAlignment="1">
      <alignment horizontal="right"/>
    </xf>
    <xf numFmtId="170" fontId="25" fillId="9" borderId="24" xfId="23" applyNumberFormat="1" applyFont="1" applyFill="1" applyBorder="1" applyAlignment="1">
      <alignment horizontal="right"/>
    </xf>
    <xf numFmtId="165" fontId="18" fillId="13" borderId="0" xfId="0" applyNumberFormat="1" applyFont="1" applyFill="1"/>
    <xf numFmtId="0" fontId="33" fillId="13" borderId="22" xfId="0" applyFont="1" applyFill="1" applyBorder="1" applyAlignment="1">
      <alignment horizontal="justify" vertical="center"/>
    </xf>
    <xf numFmtId="0" fontId="25" fillId="6" borderId="23" xfId="22" applyNumberFormat="1" applyFont="1" applyFill="1" applyBorder="1" applyAlignment="1">
      <alignment horizontal="left" vertical="center"/>
    </xf>
    <xf numFmtId="0" fontId="34" fillId="0" borderId="0" xfId="0" applyFont="1"/>
    <xf numFmtId="0" fontId="25" fillId="0" borderId="0" xfId="2" applyFont="1" applyFill="1"/>
    <xf numFmtId="0" fontId="22" fillId="0" borderId="0" xfId="2" applyFont="1" applyFill="1"/>
    <xf numFmtId="0" fontId="22" fillId="0" borderId="0" xfId="2" applyNumberFormat="1" applyFont="1" applyFill="1" applyAlignment="1">
      <alignment horizontal="left"/>
    </xf>
    <xf numFmtId="9" fontId="25" fillId="10" borderId="9" xfId="21" applyFont="1" applyFill="1" applyBorder="1" applyAlignment="1">
      <alignment horizontal="right"/>
    </xf>
    <xf numFmtId="0" fontId="25" fillId="13" borderId="13" xfId="22" applyNumberFormat="1" applyFont="1" applyFill="1" applyBorder="1" applyAlignment="1">
      <alignment horizontal="left" vertical="center"/>
    </xf>
    <xf numFmtId="0" fontId="25" fillId="13" borderId="13" xfId="22" applyNumberFormat="1" applyFont="1" applyFill="1" applyBorder="1">
      <alignment horizontal="right" vertical="center"/>
    </xf>
    <xf numFmtId="0" fontId="22" fillId="0" borderId="13" xfId="22" applyNumberFormat="1" applyFont="1" applyBorder="1" applyAlignment="1">
      <alignment horizontal="left" vertical="center"/>
    </xf>
    <xf numFmtId="0" fontId="25" fillId="0" borderId="27" xfId="22" applyNumberFormat="1" applyFont="1" applyBorder="1">
      <alignment horizontal="right" vertical="center"/>
    </xf>
    <xf numFmtId="3" fontId="25" fillId="8" borderId="20" xfId="22" applyNumberFormat="1" applyFont="1" applyFill="1" applyBorder="1">
      <alignment horizontal="right" vertical="center"/>
    </xf>
    <xf numFmtId="3" fontId="22" fillId="4" borderId="8" xfId="23" applyNumberFormat="1" applyFont="1" applyFill="1" applyAlignment="1">
      <alignment horizontal="right"/>
    </xf>
    <xf numFmtId="0" fontId="25" fillId="13" borderId="0" xfId="22" applyNumberFormat="1" applyFont="1" applyFill="1" applyBorder="1">
      <alignment horizontal="right" vertical="center"/>
    </xf>
    <xf numFmtId="165" fontId="22" fillId="0" borderId="17" xfId="23" applyNumberFormat="1" applyFont="1" applyFill="1" applyBorder="1" applyAlignment="1">
      <alignment horizontal="left"/>
    </xf>
    <xf numFmtId="3" fontId="22" fillId="0" borderId="17" xfId="23" applyNumberFormat="1" applyFont="1" applyFill="1" applyBorder="1" applyAlignment="1">
      <alignment horizontal="right"/>
    </xf>
    <xf numFmtId="0" fontId="38" fillId="0" borderId="0" xfId="0" applyFont="1" applyAlignment="1">
      <alignment vertical="center"/>
    </xf>
    <xf numFmtId="10" fontId="0" fillId="13" borderId="0" xfId="0" applyNumberFormat="1" applyFill="1"/>
    <xf numFmtId="0" fontId="22" fillId="0" borderId="13" xfId="22" applyNumberFormat="1" applyFont="1" applyBorder="1">
      <alignment horizontal="right" vertical="center"/>
    </xf>
    <xf numFmtId="165" fontId="22" fillId="11" borderId="9" xfId="23" applyNumberFormat="1" applyFont="1" applyFill="1" applyBorder="1" applyAlignment="1">
      <alignment horizontal="right"/>
    </xf>
    <xf numFmtId="171" fontId="25" fillId="0" borderId="13" xfId="21" applyNumberFormat="1" applyFont="1" applyBorder="1" applyAlignment="1">
      <alignment horizontal="right" vertical="center"/>
    </xf>
    <xf numFmtId="9" fontId="22" fillId="0" borderId="13" xfId="21" applyFont="1" applyBorder="1" applyAlignment="1">
      <alignment horizontal="right" vertical="center"/>
    </xf>
    <xf numFmtId="9" fontId="22" fillId="12" borderId="13" xfId="21" applyFont="1" applyFill="1" applyBorder="1" applyAlignment="1">
      <alignment horizontal="right" vertical="center"/>
    </xf>
    <xf numFmtId="1" fontId="25" fillId="11" borderId="9" xfId="21" applyNumberFormat="1" applyFont="1" applyFill="1" applyBorder="1" applyAlignment="1">
      <alignment horizontal="right"/>
    </xf>
    <xf numFmtId="9" fontId="25" fillId="12" borderId="13" xfId="21" applyFont="1" applyFill="1" applyBorder="1" applyAlignment="1">
      <alignment horizontal="right" vertical="center"/>
    </xf>
    <xf numFmtId="165" fontId="22" fillId="4" borderId="9" xfId="23" applyNumberFormat="1" applyFont="1" applyFill="1" applyBorder="1" applyAlignment="1"/>
    <xf numFmtId="1" fontId="22" fillId="0" borderId="9" xfId="21" applyNumberFormat="1" applyFont="1" applyFill="1" applyBorder="1" applyAlignment="1"/>
    <xf numFmtId="165" fontId="25" fillId="11" borderId="9" xfId="23" applyNumberFormat="1" applyFont="1" applyFill="1" applyBorder="1" applyAlignment="1">
      <alignment horizontal="right"/>
    </xf>
    <xf numFmtId="10" fontId="25" fillId="12" borderId="13" xfId="21" applyNumberFormat="1" applyFont="1" applyFill="1" applyBorder="1" applyAlignment="1">
      <alignment horizontal="right" vertical="center"/>
    </xf>
    <xf numFmtId="10" fontId="22" fillId="4" borderId="9" xfId="21" applyNumberFormat="1" applyFont="1" applyFill="1" applyBorder="1" applyAlignment="1"/>
    <xf numFmtId="10" fontId="22" fillId="4" borderId="9" xfId="21" applyNumberFormat="1" applyFont="1" applyFill="1" applyBorder="1" applyAlignment="1">
      <alignment horizontal="right"/>
    </xf>
    <xf numFmtId="0" fontId="25" fillId="12" borderId="13" xfId="22" applyNumberFormat="1" applyFont="1" applyFill="1" applyBorder="1">
      <alignment horizontal="right" vertical="center"/>
    </xf>
    <xf numFmtId="165" fontId="22" fillId="4" borderId="10" xfId="23" applyNumberFormat="1" applyFont="1" applyFill="1" applyBorder="1" applyAlignment="1"/>
    <xf numFmtId="10" fontId="22" fillId="4" borderId="10" xfId="21" applyNumberFormat="1" applyFont="1" applyFill="1" applyBorder="1" applyAlignment="1">
      <alignment horizontal="right"/>
    </xf>
    <xf numFmtId="10" fontId="25" fillId="0" borderId="24" xfId="21" applyNumberFormat="1" applyFont="1" applyBorder="1" applyAlignment="1">
      <alignment horizontal="right" vertical="center"/>
    </xf>
    <xf numFmtId="165" fontId="22" fillId="11" borderId="10" xfId="23" applyNumberFormat="1" applyFont="1" applyFill="1" applyBorder="1" applyAlignment="1">
      <alignment horizontal="right"/>
    </xf>
    <xf numFmtId="0" fontId="25" fillId="12" borderId="24" xfId="22" applyNumberFormat="1" applyFont="1" applyFill="1" applyBorder="1">
      <alignment horizontal="right" vertical="center"/>
    </xf>
    <xf numFmtId="165" fontId="22" fillId="4" borderId="8" xfId="23" applyNumberFormat="1" applyFont="1" applyFill="1" applyAlignment="1">
      <alignment horizontal="right"/>
    </xf>
    <xf numFmtId="0" fontId="25" fillId="0" borderId="23" xfId="22" applyNumberFormat="1" applyFont="1" applyBorder="1">
      <alignment horizontal="right" vertical="center"/>
    </xf>
    <xf numFmtId="9" fontId="22" fillId="4" borderId="9" xfId="21" applyFont="1" applyFill="1" applyBorder="1" applyAlignment="1">
      <alignment horizontal="left"/>
    </xf>
    <xf numFmtId="10" fontId="25" fillId="0" borderId="23" xfId="22" applyNumberFormat="1" applyFont="1" applyBorder="1">
      <alignment horizontal="right" vertical="center"/>
    </xf>
    <xf numFmtId="170" fontId="25" fillId="0" borderId="31" xfId="23" applyNumberFormat="1" applyFont="1" applyFill="1" applyBorder="1" applyAlignment="1">
      <alignment horizontal="right"/>
    </xf>
    <xf numFmtId="170" fontId="22" fillId="0" borderId="31" xfId="23" applyNumberFormat="1" applyFont="1" applyFill="1" applyBorder="1" applyAlignment="1">
      <alignment horizontal="right"/>
    </xf>
    <xf numFmtId="170" fontId="22" fillId="4" borderId="9" xfId="23" applyNumberFormat="1" applyFont="1" applyFill="1" applyBorder="1" applyAlignment="1">
      <alignment horizontal="left"/>
    </xf>
    <xf numFmtId="170" fontId="22" fillId="4" borderId="10" xfId="23" applyNumberFormat="1" applyFont="1" applyFill="1" applyBorder="1" applyAlignment="1">
      <alignment horizontal="left"/>
    </xf>
    <xf numFmtId="9" fontId="22" fillId="12" borderId="26" xfId="21" applyFont="1" applyFill="1" applyBorder="1" applyAlignment="1">
      <alignment horizontal="right" vertical="center"/>
    </xf>
    <xf numFmtId="10" fontId="25" fillId="0" borderId="31" xfId="22" applyNumberFormat="1" applyFont="1" applyBorder="1">
      <alignment horizontal="right" vertical="center"/>
    </xf>
    <xf numFmtId="3" fontId="22" fillId="13" borderId="28" xfId="22" applyNumberFormat="1" applyFont="1" applyFill="1" applyBorder="1">
      <alignment horizontal="right" vertical="center"/>
    </xf>
    <xf numFmtId="3" fontId="22" fillId="0" borderId="28" xfId="22" applyNumberFormat="1" applyFont="1" applyBorder="1">
      <alignment horizontal="right" vertical="center"/>
    </xf>
    <xf numFmtId="3" fontId="22" fillId="12" borderId="28" xfId="22" applyNumberFormat="1" applyFont="1" applyFill="1" applyBorder="1">
      <alignment horizontal="right" vertical="center"/>
    </xf>
    <xf numFmtId="166" fontId="22" fillId="12" borderId="29" xfId="21" applyNumberFormat="1" applyFont="1" applyFill="1" applyBorder="1" applyAlignment="1">
      <alignment horizontal="right" vertical="center"/>
    </xf>
    <xf numFmtId="0" fontId="25" fillId="13" borderId="26" xfId="22" applyNumberFormat="1" applyFont="1" applyFill="1" applyBorder="1">
      <alignment horizontal="right" vertical="center"/>
    </xf>
    <xf numFmtId="3" fontId="25" fillId="16" borderId="9" xfId="23" applyNumberFormat="1" applyFont="1" applyFill="1" applyBorder="1" applyAlignment="1">
      <alignment horizontal="right"/>
    </xf>
    <xf numFmtId="3" fontId="25" fillId="17" borderId="19" xfId="22" applyNumberFormat="1" applyFont="1" applyFill="1" applyBorder="1">
      <alignment horizontal="right" vertical="center"/>
    </xf>
    <xf numFmtId="3" fontId="25" fillId="17" borderId="9" xfId="23" applyNumberFormat="1" applyFont="1" applyFill="1" applyBorder="1" applyAlignment="1">
      <alignment horizontal="right"/>
    </xf>
    <xf numFmtId="3" fontId="25" fillId="6" borderId="23" xfId="22" applyNumberFormat="1" applyFont="1" applyFill="1" applyBorder="1">
      <alignment horizontal="right" vertical="center"/>
    </xf>
    <xf numFmtId="0" fontId="25" fillId="0" borderId="25" xfId="22" applyNumberFormat="1" applyFont="1" applyBorder="1">
      <alignment horizontal="right" vertical="center"/>
    </xf>
    <xf numFmtId="0" fontId="25" fillId="18" borderId="19" xfId="22" applyNumberFormat="1" applyFont="1" applyFill="1" applyBorder="1">
      <alignment horizontal="right" vertical="center"/>
    </xf>
    <xf numFmtId="10" fontId="22" fillId="0" borderId="8" xfId="21" applyNumberFormat="1" applyFont="1" applyFill="1" applyBorder="1" applyAlignment="1">
      <alignment horizontal="right"/>
    </xf>
    <xf numFmtId="10" fontId="25" fillId="8" borderId="24" xfId="21" applyNumberFormat="1" applyFont="1" applyFill="1" applyBorder="1" applyAlignment="1">
      <alignment horizontal="right" vertical="center"/>
    </xf>
    <xf numFmtId="10" fontId="25" fillId="9" borderId="9" xfId="21" applyNumberFormat="1" applyFont="1" applyFill="1" applyBorder="1" applyAlignment="1">
      <alignment horizontal="right"/>
    </xf>
    <xf numFmtId="10" fontId="25" fillId="8" borderId="31" xfId="21" applyNumberFormat="1" applyFont="1" applyFill="1" applyBorder="1" applyAlignment="1">
      <alignment horizontal="right" vertical="center"/>
    </xf>
    <xf numFmtId="1" fontId="25" fillId="13" borderId="0" xfId="22" applyNumberFormat="1" applyFont="1" applyFill="1" applyBorder="1" applyAlignment="1">
      <alignment horizontal="left" vertical="center"/>
    </xf>
    <xf numFmtId="166" fontId="33" fillId="13" borderId="22" xfId="21" applyNumberFormat="1" applyFont="1" applyFill="1" applyBorder="1" applyAlignment="1">
      <alignment horizontal="right" vertical="center"/>
    </xf>
    <xf numFmtId="3" fontId="25" fillId="0" borderId="24" xfId="22" applyNumberFormat="1" applyFont="1" applyBorder="1">
      <alignment horizontal="right" vertical="center"/>
    </xf>
    <xf numFmtId="165" fontId="22" fillId="9" borderId="9" xfId="23" applyNumberFormat="1" applyFont="1" applyFill="1" applyBorder="1" applyAlignment="1">
      <alignment horizontal="right"/>
    </xf>
    <xf numFmtId="166" fontId="33" fillId="8" borderId="22" xfId="21" applyNumberFormat="1" applyFont="1" applyFill="1" applyBorder="1" applyAlignment="1">
      <alignment horizontal="right" vertical="center"/>
    </xf>
    <xf numFmtId="0" fontId="25" fillId="8" borderId="23" xfId="22" applyNumberFormat="1" applyFont="1" applyFill="1" applyBorder="1" applyAlignment="1">
      <alignment horizontal="left" vertical="center"/>
    </xf>
    <xf numFmtId="1" fontId="25" fillId="0" borderId="13" xfId="21" applyNumberFormat="1" applyFont="1" applyBorder="1" applyAlignment="1">
      <alignment horizontal="right" vertical="center"/>
    </xf>
    <xf numFmtId="165" fontId="25" fillId="11" borderId="10" xfId="23" applyNumberFormat="1" applyFont="1" applyFill="1" applyBorder="1" applyAlignment="1">
      <alignment horizontal="right"/>
    </xf>
    <xf numFmtId="165" fontId="25" fillId="11" borderId="39" xfId="23" applyNumberFormat="1" applyFont="1" applyFill="1" applyBorder="1" applyAlignment="1">
      <alignment horizontal="right"/>
    </xf>
    <xf numFmtId="165" fontId="25" fillId="4" borderId="46" xfId="23" applyNumberFormat="1" applyFont="1" applyFill="1" applyBorder="1" applyAlignment="1">
      <alignment horizontal="left"/>
    </xf>
    <xf numFmtId="165" fontId="25" fillId="4" borderId="49" xfId="23" applyNumberFormat="1" applyFont="1" applyFill="1" applyBorder="1" applyAlignment="1">
      <alignment horizontal="right"/>
    </xf>
    <xf numFmtId="165" fontId="22" fillId="4" borderId="39" xfId="23" applyNumberFormat="1" applyFont="1" applyFill="1" applyBorder="1" applyAlignment="1">
      <alignment horizontal="right"/>
    </xf>
    <xf numFmtId="165" fontId="25" fillId="11" borderId="49" xfId="23" applyNumberFormat="1" applyFont="1" applyFill="1" applyBorder="1" applyAlignment="1">
      <alignment horizontal="right"/>
    </xf>
    <xf numFmtId="165" fontId="25" fillId="4" borderId="16" xfId="23" applyNumberFormat="1" applyFont="1" applyFill="1" applyBorder="1" applyAlignment="1">
      <alignment horizontal="right"/>
    </xf>
    <xf numFmtId="165" fontId="25" fillId="4" borderId="14" xfId="23" applyNumberFormat="1" applyFont="1" applyFill="1" applyBorder="1" applyAlignment="1">
      <alignment horizontal="right"/>
    </xf>
    <xf numFmtId="1" fontId="25" fillId="11" borderId="14" xfId="23" applyNumberFormat="1" applyFont="1" applyFill="1" applyBorder="1" applyAlignment="1">
      <alignment horizontal="right"/>
    </xf>
    <xf numFmtId="1" fontId="25" fillId="11" borderId="16" xfId="21" applyNumberFormat="1" applyFont="1" applyFill="1" applyBorder="1" applyAlignment="1">
      <alignment horizontal="right"/>
    </xf>
    <xf numFmtId="165" fontId="25" fillId="11" borderId="16" xfId="23" applyNumberFormat="1" applyFont="1" applyFill="1" applyBorder="1" applyAlignment="1">
      <alignment horizontal="right"/>
    </xf>
    <xf numFmtId="165" fontId="22" fillId="4" borderId="16" xfId="23" applyNumberFormat="1" applyFont="1" applyFill="1" applyBorder="1" applyAlignment="1"/>
    <xf numFmtId="1" fontId="25" fillId="0" borderId="14" xfId="23" applyNumberFormat="1" applyFont="1" applyFill="1" applyBorder="1" applyAlignment="1">
      <alignment horizontal="right"/>
    </xf>
    <xf numFmtId="1" fontId="22" fillId="0" borderId="16" xfId="21" applyNumberFormat="1" applyFont="1" applyFill="1" applyBorder="1" applyAlignment="1"/>
    <xf numFmtId="165" fontId="25" fillId="11" borderId="14" xfId="23" applyNumberFormat="1" applyFont="1" applyFill="1" applyBorder="1" applyAlignment="1">
      <alignment horizontal="right"/>
    </xf>
    <xf numFmtId="165" fontId="22" fillId="4" borderId="15" xfId="23" applyNumberFormat="1" applyFont="1" applyFill="1" applyBorder="1" applyAlignment="1"/>
    <xf numFmtId="0" fontId="40" fillId="13" borderId="0" xfId="0" applyFont="1" applyFill="1"/>
    <xf numFmtId="9" fontId="22" fillId="0" borderId="10" xfId="21" applyFont="1" applyFill="1" applyBorder="1" applyAlignment="1">
      <alignment horizontal="right"/>
    </xf>
    <xf numFmtId="9" fontId="25" fillId="0" borderId="24" xfId="21" applyFont="1" applyFill="1" applyBorder="1" applyAlignment="1">
      <alignment horizontal="right" vertical="center"/>
    </xf>
    <xf numFmtId="165" fontId="25" fillId="11" borderId="9" xfId="23" applyNumberFormat="1" applyFont="1" applyFill="1" applyBorder="1" applyAlignment="1"/>
    <xf numFmtId="165" fontId="25" fillId="11" borderId="16" xfId="23" applyNumberFormat="1" applyFont="1" applyFill="1" applyBorder="1" applyAlignment="1"/>
    <xf numFmtId="10" fontId="22" fillId="0" borderId="9" xfId="21" applyNumberFormat="1" applyFont="1" applyFill="1" applyBorder="1" applyAlignment="1"/>
    <xf numFmtId="10" fontId="22" fillId="0" borderId="16" xfId="21" applyNumberFormat="1" applyFont="1" applyFill="1" applyBorder="1" applyAlignment="1"/>
    <xf numFmtId="10" fontId="25" fillId="0" borderId="13" xfId="21" applyNumberFormat="1" applyFont="1" applyFill="1" applyBorder="1" applyAlignment="1">
      <alignment horizontal="right" vertical="center"/>
    </xf>
    <xf numFmtId="165" fontId="25" fillId="4" borderId="9" xfId="23" applyNumberFormat="1" applyFont="1" applyFill="1" applyBorder="1" applyAlignment="1"/>
    <xf numFmtId="165" fontId="25" fillId="9" borderId="16" xfId="23" applyNumberFormat="1" applyFont="1" applyFill="1" applyBorder="1" applyAlignment="1">
      <alignment horizontal="right"/>
    </xf>
    <xf numFmtId="165" fontId="22" fillId="9" borderId="10" xfId="23" applyNumberFormat="1" applyFont="1" applyFill="1" applyBorder="1" applyAlignment="1">
      <alignment horizontal="right"/>
    </xf>
    <xf numFmtId="165" fontId="25" fillId="9" borderId="24" xfId="23" applyNumberFormat="1" applyFont="1" applyFill="1" applyBorder="1" applyAlignment="1">
      <alignment horizontal="right"/>
    </xf>
    <xf numFmtId="10" fontId="25" fillId="8" borderId="13" xfId="21" applyNumberFormat="1" applyFont="1" applyFill="1" applyBorder="1" applyAlignment="1">
      <alignment horizontal="right" vertical="center"/>
    </xf>
    <xf numFmtId="3" fontId="25" fillId="0" borderId="13" xfId="22" applyNumberFormat="1" applyFont="1" applyBorder="1">
      <alignment horizontal="right" vertical="center"/>
    </xf>
    <xf numFmtId="165" fontId="25" fillId="0" borderId="24" xfId="22" applyNumberFormat="1" applyFont="1" applyBorder="1">
      <alignment horizontal="right" vertical="center"/>
    </xf>
    <xf numFmtId="165" fontId="25" fillId="10" borderId="10" xfId="23" applyNumberFormat="1" applyFont="1" applyFill="1" applyBorder="1" applyAlignment="1">
      <alignment horizontal="right"/>
    </xf>
    <xf numFmtId="165" fontId="25" fillId="12" borderId="8" xfId="23" applyNumberFormat="1" applyFont="1" applyFill="1" applyAlignment="1">
      <alignment horizontal="right"/>
    </xf>
    <xf numFmtId="165" fontId="25" fillId="18" borderId="8" xfId="23" applyNumberFormat="1" applyFont="1" applyFill="1" applyAlignment="1">
      <alignment horizontal="right"/>
    </xf>
    <xf numFmtId="3" fontId="22" fillId="4" borderId="10" xfId="23" applyNumberFormat="1" applyFont="1" applyFill="1" applyBorder="1" applyAlignment="1">
      <alignment horizontal="right"/>
    </xf>
    <xf numFmtId="165" fontId="25" fillId="0" borderId="50" xfId="23" applyNumberFormat="1" applyFont="1" applyFill="1" applyBorder="1" applyAlignment="1">
      <alignment horizontal="left"/>
    </xf>
    <xf numFmtId="3" fontId="25" fillId="0" borderId="51" xfId="23" applyNumberFormat="1" applyFont="1" applyFill="1" applyBorder="1" applyAlignment="1">
      <alignment horizontal="right"/>
    </xf>
    <xf numFmtId="3" fontId="25" fillId="0" borderId="20" xfId="22" applyNumberFormat="1" applyFont="1" applyBorder="1">
      <alignment horizontal="right" vertical="center"/>
    </xf>
    <xf numFmtId="166" fontId="25" fillId="10" borderId="9" xfId="21" applyNumberFormat="1" applyFont="1" applyFill="1" applyBorder="1" applyAlignment="1">
      <alignment horizontal="right"/>
    </xf>
    <xf numFmtId="166" fontId="22" fillId="13" borderId="0" xfId="21" applyNumberFormat="1" applyFont="1" applyFill="1"/>
    <xf numFmtId="3" fontId="25" fillId="4" borderId="8" xfId="23" applyNumberFormat="1" applyFont="1" applyFill="1" applyAlignment="1">
      <alignment horizontal="right"/>
    </xf>
    <xf numFmtId="172" fontId="0" fillId="13" borderId="0" xfId="0" applyNumberFormat="1" applyFill="1"/>
    <xf numFmtId="167" fontId="22" fillId="0" borderId="0" xfId="0" applyNumberFormat="1" applyFont="1"/>
    <xf numFmtId="165" fontId="25" fillId="11" borderId="23" xfId="23" applyNumberFormat="1" applyFont="1" applyFill="1" applyBorder="1" applyAlignment="1">
      <alignment horizontal="left"/>
    </xf>
    <xf numFmtId="0" fontId="41" fillId="0" borderId="0" xfId="0" applyFont="1" applyAlignment="1">
      <alignment wrapText="1"/>
    </xf>
    <xf numFmtId="0" fontId="41" fillId="0" borderId="0" xfId="0" applyFont="1" applyAlignment="1">
      <alignment horizontal="right" wrapText="1"/>
    </xf>
    <xf numFmtId="0" fontId="42" fillId="0" borderId="0" xfId="0" applyFont="1" applyAlignment="1">
      <alignment wrapText="1"/>
    </xf>
    <xf numFmtId="1" fontId="22" fillId="0" borderId="0" xfId="0" applyNumberFormat="1" applyFont="1"/>
    <xf numFmtId="3" fontId="41" fillId="0" borderId="0" xfId="0" applyNumberFormat="1" applyFont="1" applyAlignment="1">
      <alignment horizontal="right" wrapText="1"/>
    </xf>
    <xf numFmtId="1" fontId="22" fillId="0" borderId="16" xfId="22" applyNumberFormat="1" applyFont="1" applyBorder="1">
      <alignment horizontal="right" vertical="center"/>
    </xf>
    <xf numFmtId="1" fontId="25" fillId="6" borderId="16" xfId="22" applyNumberFormat="1" applyFont="1" applyFill="1" applyBorder="1">
      <alignment horizontal="right" vertical="center"/>
    </xf>
    <xf numFmtId="165" fontId="22" fillId="4" borderId="17" xfId="23" applyNumberFormat="1" applyFont="1" applyFill="1" applyBorder="1" applyAlignment="1">
      <alignment horizontal="right"/>
    </xf>
    <xf numFmtId="2" fontId="22" fillId="4" borderId="0" xfId="21" applyNumberFormat="1" applyFont="1" applyFill="1" applyBorder="1" applyAlignment="1">
      <alignment horizontal="right"/>
    </xf>
    <xf numFmtId="165" fontId="25" fillId="0" borderId="0" xfId="22" applyNumberFormat="1" applyFont="1" applyBorder="1">
      <alignment horizontal="right" vertical="center"/>
    </xf>
    <xf numFmtId="1" fontId="22" fillId="4" borderId="9" xfId="21" applyNumberFormat="1" applyFont="1" applyFill="1" applyBorder="1" applyAlignment="1">
      <alignment horizontal="right"/>
    </xf>
    <xf numFmtId="1" fontId="22" fillId="4" borderId="10" xfId="21" applyNumberFormat="1" applyFont="1" applyFill="1" applyBorder="1" applyAlignment="1">
      <alignment horizontal="right"/>
    </xf>
    <xf numFmtId="0" fontId="30" fillId="13" borderId="0" xfId="2" applyFont="1" applyFill="1" applyAlignment="1"/>
    <xf numFmtId="0" fontId="31" fillId="13" borderId="0" xfId="2" applyFont="1" applyFill="1" applyAlignment="1">
      <alignment horizontal="left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wrapText="1"/>
    </xf>
    <xf numFmtId="0" fontId="25" fillId="0" borderId="0" xfId="2" applyFont="1" applyAlignment="1">
      <alignment horizontal="left" vertical="center"/>
    </xf>
    <xf numFmtId="3" fontId="25" fillId="0" borderId="0" xfId="22" applyNumberFormat="1" applyFont="1" applyBorder="1">
      <alignment horizontal="right" vertical="center"/>
    </xf>
    <xf numFmtId="3" fontId="25" fillId="11" borderId="23" xfId="23" applyNumberFormat="1" applyFont="1" applyFill="1" applyBorder="1" applyAlignment="1">
      <alignment horizontal="right"/>
    </xf>
    <xf numFmtId="0" fontId="25" fillId="0" borderId="13" xfId="22" applyNumberFormat="1" applyFont="1" applyBorder="1" applyAlignment="1">
      <alignment horizontal="center" vertical="center"/>
    </xf>
    <xf numFmtId="0" fontId="18" fillId="0" borderId="35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vertical="top"/>
    </xf>
    <xf numFmtId="0" fontId="18" fillId="13" borderId="0" xfId="0" applyFont="1" applyFill="1" applyAlignment="1">
      <alignment vertical="top"/>
    </xf>
    <xf numFmtId="165" fontId="22" fillId="4" borderId="10" xfId="23" applyNumberFormat="1" applyFont="1" applyFill="1" applyBorder="1" applyAlignment="1">
      <alignment horizontal="left" vertical="top"/>
    </xf>
    <xf numFmtId="165" fontId="22" fillId="4" borderId="0" xfId="23" applyNumberFormat="1" applyFont="1" applyFill="1" applyBorder="1" applyAlignment="1">
      <alignment horizontal="left" vertical="top"/>
    </xf>
    <xf numFmtId="0" fontId="18" fillId="0" borderId="21" xfId="0" applyFont="1" applyBorder="1" applyAlignment="1">
      <alignment vertical="top" wrapText="1"/>
    </xf>
    <xf numFmtId="0" fontId="18" fillId="0" borderId="21" xfId="0" applyFont="1" applyBorder="1" applyAlignment="1">
      <alignment horizontal="justify" vertical="top" wrapText="1"/>
    </xf>
    <xf numFmtId="0" fontId="43" fillId="0" borderId="0" xfId="0" applyFont="1"/>
    <xf numFmtId="0" fontId="44" fillId="0" borderId="0" xfId="0" applyFont="1"/>
    <xf numFmtId="3" fontId="25" fillId="13" borderId="24" xfId="22" applyNumberFormat="1" applyFont="1" applyFill="1" applyBorder="1">
      <alignment horizontal="right" vertical="center"/>
    </xf>
    <xf numFmtId="3" fontId="25" fillId="6" borderId="24" xfId="22" applyNumberFormat="1" applyFont="1" applyFill="1" applyBorder="1">
      <alignment horizontal="right" vertical="center"/>
    </xf>
    <xf numFmtId="0" fontId="35" fillId="5" borderId="0" xfId="2" applyFont="1" applyFill="1" applyAlignment="1">
      <alignment vertical="center"/>
    </xf>
    <xf numFmtId="0" fontId="25" fillId="0" borderId="30" xfId="22" applyNumberFormat="1" applyFont="1" applyBorder="1" applyAlignment="1">
      <alignment horizontal="center" vertical="center"/>
    </xf>
    <xf numFmtId="165" fontId="22" fillId="0" borderId="10" xfId="23" applyNumberFormat="1" applyFont="1" applyFill="1" applyBorder="1" applyAlignment="1">
      <alignment horizontal="right"/>
    </xf>
    <xf numFmtId="3" fontId="25" fillId="16" borderId="0" xfId="23" applyNumberFormat="1" applyFont="1" applyFill="1" applyBorder="1" applyAlignment="1">
      <alignment horizontal="right"/>
    </xf>
    <xf numFmtId="165" fontId="22" fillId="16" borderId="0" xfId="23" applyNumberFormat="1" applyFont="1" applyFill="1" applyBorder="1" applyAlignment="1">
      <alignment horizontal="right"/>
    </xf>
    <xf numFmtId="165" fontId="22" fillId="10" borderId="0" xfId="23" applyNumberFormat="1" applyFont="1" applyFill="1" applyBorder="1" applyAlignment="1">
      <alignment horizontal="right"/>
    </xf>
    <xf numFmtId="0" fontId="25" fillId="0" borderId="0" xfId="22" applyNumberFormat="1" applyFont="1" applyBorder="1">
      <alignment horizontal="right" vertical="center"/>
    </xf>
    <xf numFmtId="165" fontId="25" fillId="10" borderId="0" xfId="23" applyNumberFormat="1" applyFont="1" applyFill="1" applyBorder="1" applyAlignment="1">
      <alignment horizontal="right"/>
    </xf>
    <xf numFmtId="165" fontId="25" fillId="0" borderId="9" xfId="23" applyNumberFormat="1" applyFont="1" applyFill="1" applyBorder="1" applyAlignment="1">
      <alignment horizontal="right"/>
    </xf>
    <xf numFmtId="165" fontId="25" fillId="0" borderId="10" xfId="23" applyNumberFormat="1" applyFont="1" applyFill="1" applyBorder="1" applyAlignment="1">
      <alignment horizontal="right"/>
    </xf>
    <xf numFmtId="166" fontId="22" fillId="10" borderId="21" xfId="21" applyNumberFormat="1" applyFont="1" applyFill="1" applyBorder="1" applyAlignment="1">
      <alignment horizontal="right"/>
    </xf>
    <xf numFmtId="170" fontId="25" fillId="0" borderId="24" xfId="23" applyNumberFormat="1" applyFont="1" applyFill="1" applyBorder="1" applyAlignment="1">
      <alignment horizontal="right"/>
    </xf>
    <xf numFmtId="166" fontId="33" fillId="12" borderId="22" xfId="21" applyNumberFormat="1" applyFont="1" applyFill="1" applyBorder="1" applyAlignment="1">
      <alignment horizontal="right" vertical="center"/>
    </xf>
    <xf numFmtId="165" fontId="25" fillId="0" borderId="49" xfId="23" applyNumberFormat="1" applyFont="1" applyFill="1" applyBorder="1" applyAlignment="1">
      <alignment horizontal="right"/>
    </xf>
    <xf numFmtId="165" fontId="25" fillId="0" borderId="39" xfId="23" applyNumberFormat="1" applyFont="1" applyFill="1" applyBorder="1" applyAlignment="1">
      <alignment horizontal="right"/>
    </xf>
    <xf numFmtId="165" fontId="25" fillId="0" borderId="24" xfId="23" applyNumberFormat="1" applyFont="1" applyFill="1" applyBorder="1" applyAlignment="1">
      <alignment horizontal="right"/>
    </xf>
    <xf numFmtId="165" fontId="25" fillId="12" borderId="9" xfId="23" applyNumberFormat="1" applyFont="1" applyFill="1" applyBorder="1" applyAlignment="1">
      <alignment horizontal="right"/>
    </xf>
    <xf numFmtId="165" fontId="25" fillId="12" borderId="10" xfId="23" applyNumberFormat="1" applyFont="1" applyFill="1" applyBorder="1" applyAlignment="1">
      <alignment horizontal="right"/>
    </xf>
    <xf numFmtId="165" fontId="25" fillId="12" borderId="24" xfId="23" applyNumberFormat="1" applyFont="1" applyFill="1" applyBorder="1" applyAlignment="1">
      <alignment horizontal="right"/>
    </xf>
    <xf numFmtId="0" fontId="25" fillId="0" borderId="48" xfId="22" applyNumberFormat="1" applyFont="1" applyBorder="1">
      <alignment horizontal="right" vertical="center"/>
    </xf>
    <xf numFmtId="167" fontId="22" fillId="12" borderId="0" xfId="22" applyNumberFormat="1" applyFont="1" applyFill="1" applyBorder="1">
      <alignment horizontal="right" vertical="center"/>
    </xf>
    <xf numFmtId="0" fontId="22" fillId="12" borderId="0" xfId="21" applyNumberFormat="1" applyFont="1" applyFill="1" applyBorder="1" applyAlignment="1">
      <alignment horizontal="right" vertical="center"/>
    </xf>
    <xf numFmtId="167" fontId="22" fillId="0" borderId="52" xfId="22" applyNumberFormat="1" applyFont="1" applyBorder="1">
      <alignment horizontal="right" vertical="center"/>
    </xf>
    <xf numFmtId="167" fontId="22" fillId="0" borderId="36" xfId="22" applyNumberFormat="1" applyFont="1" applyBorder="1">
      <alignment horizontal="right" vertical="center"/>
    </xf>
    <xf numFmtId="167" fontId="22" fillId="12" borderId="52" xfId="22" applyNumberFormat="1" applyFont="1" applyFill="1" applyBorder="1">
      <alignment horizontal="right" vertical="center"/>
    </xf>
    <xf numFmtId="167" fontId="22" fillId="0" borderId="0" xfId="22" applyNumberFormat="1" applyFont="1" applyBorder="1">
      <alignment horizontal="right" vertical="center"/>
    </xf>
    <xf numFmtId="0" fontId="22" fillId="0" borderId="37" xfId="22" applyNumberFormat="1" applyFont="1" applyBorder="1" applyAlignment="1">
      <alignment horizontal="left" vertical="center"/>
    </xf>
    <xf numFmtId="0" fontId="22" fillId="0" borderId="30" xfId="22" applyNumberFormat="1" applyFont="1" applyBorder="1" applyAlignment="1">
      <alignment horizontal="left" vertical="center"/>
    </xf>
    <xf numFmtId="0" fontId="25" fillId="0" borderId="53" xfId="22" applyNumberFormat="1" applyFont="1" applyBorder="1" applyAlignment="1">
      <alignment horizontal="left" vertical="center"/>
    </xf>
    <xf numFmtId="0" fontId="25" fillId="0" borderId="53" xfId="22" applyNumberFormat="1" applyFont="1" applyBorder="1">
      <alignment horizontal="right" vertical="center"/>
    </xf>
    <xf numFmtId="0" fontId="22" fillId="0" borderId="0" xfId="21" applyNumberFormat="1" applyFont="1" applyFill="1" applyBorder="1" applyAlignment="1">
      <alignment horizontal="right" vertical="center"/>
    </xf>
    <xf numFmtId="9" fontId="22" fillId="0" borderId="26" xfId="21" applyFont="1" applyFill="1" applyBorder="1" applyAlignment="1">
      <alignment horizontal="right" vertical="center"/>
    </xf>
    <xf numFmtId="0" fontId="25" fillId="12" borderId="53" xfId="22" applyNumberFormat="1" applyFont="1" applyFill="1" applyBorder="1">
      <alignment horizontal="right" vertical="center"/>
    </xf>
    <xf numFmtId="168" fontId="22" fillId="0" borderId="9" xfId="23" applyNumberFormat="1" applyFont="1" applyFill="1" applyBorder="1" applyAlignment="1">
      <alignment horizontal="right"/>
    </xf>
    <xf numFmtId="170" fontId="25" fillId="0" borderId="36" xfId="22" applyNumberFormat="1" applyFont="1" applyBorder="1">
      <alignment horizontal="right" vertical="center"/>
    </xf>
    <xf numFmtId="170" fontId="25" fillId="12" borderId="36" xfId="22" applyNumberFormat="1" applyFont="1" applyFill="1" applyBorder="1">
      <alignment horizontal="right" vertical="center"/>
    </xf>
    <xf numFmtId="0" fontId="22" fillId="0" borderId="25" xfId="22" applyNumberFormat="1" applyFont="1" applyBorder="1" applyAlignment="1">
      <alignment horizontal="left" vertical="center"/>
    </xf>
    <xf numFmtId="166" fontId="22" fillId="12" borderId="26" xfId="21" applyNumberFormat="1" applyFont="1" applyFill="1" applyBorder="1" applyAlignment="1">
      <alignment horizontal="right" vertical="center"/>
    </xf>
    <xf numFmtId="0" fontId="22" fillId="0" borderId="47" xfId="22" applyNumberFormat="1" applyFont="1" applyBorder="1" applyAlignment="1">
      <alignment horizontal="left" vertical="center"/>
    </xf>
    <xf numFmtId="170" fontId="22" fillId="0" borderId="47" xfId="22" applyNumberFormat="1" applyFont="1" applyBorder="1">
      <alignment horizontal="right" vertical="center"/>
    </xf>
    <xf numFmtId="170" fontId="22" fillId="12" borderId="47" xfId="22" applyNumberFormat="1" applyFont="1" applyFill="1" applyBorder="1">
      <alignment horizontal="right" vertical="center"/>
    </xf>
    <xf numFmtId="170" fontId="25" fillId="0" borderId="52" xfId="22" applyNumberFormat="1" applyFont="1" applyBorder="1">
      <alignment horizontal="right" vertical="center"/>
    </xf>
    <xf numFmtId="167" fontId="25" fillId="0" borderId="52" xfId="22" applyNumberFormat="1" applyFont="1" applyBorder="1">
      <alignment horizontal="right" vertical="center"/>
    </xf>
    <xf numFmtId="167" fontId="25" fillId="0" borderId="36" xfId="22" applyNumberFormat="1" applyFont="1" applyBorder="1">
      <alignment horizontal="right" vertical="center"/>
    </xf>
    <xf numFmtId="167" fontId="25" fillId="12" borderId="36" xfId="22" applyNumberFormat="1" applyFont="1" applyFill="1" applyBorder="1">
      <alignment horizontal="right" vertical="center"/>
    </xf>
    <xf numFmtId="167" fontId="22" fillId="0" borderId="47" xfId="22" applyNumberFormat="1" applyFont="1" applyBorder="1">
      <alignment horizontal="right" vertical="center"/>
    </xf>
    <xf numFmtId="167" fontId="22" fillId="12" borderId="47" xfId="22" applyNumberFormat="1" applyFont="1" applyFill="1" applyBorder="1">
      <alignment horizontal="right" vertical="center"/>
    </xf>
    <xf numFmtId="10" fontId="25" fillId="10" borderId="9" xfId="21" applyNumberFormat="1" applyFont="1" applyFill="1" applyBorder="1" applyAlignment="1">
      <alignment horizontal="right"/>
    </xf>
    <xf numFmtId="168" fontId="25" fillId="10" borderId="9" xfId="23" applyNumberFormat="1" applyFont="1" applyFill="1" applyBorder="1" applyAlignment="1">
      <alignment horizontal="right"/>
    </xf>
    <xf numFmtId="166" fontId="25" fillId="10" borderId="18" xfId="21" applyNumberFormat="1" applyFont="1" applyFill="1" applyBorder="1" applyAlignment="1">
      <alignment horizontal="right"/>
    </xf>
    <xf numFmtId="168" fontId="22" fillId="9" borderId="9" xfId="23" applyNumberFormat="1" applyFont="1" applyFill="1" applyBorder="1" applyAlignment="1">
      <alignment horizontal="right"/>
    </xf>
    <xf numFmtId="168" fontId="22" fillId="4" borderId="9" xfId="23" applyNumberFormat="1" applyFont="1" applyFill="1" applyBorder="1" applyAlignment="1">
      <alignment horizontal="right"/>
    </xf>
    <xf numFmtId="168" fontId="22" fillId="4" borderId="15" xfId="23" applyNumberFormat="1" applyFont="1" applyFill="1" applyBorder="1" applyAlignment="1">
      <alignment horizontal="right"/>
    </xf>
    <xf numFmtId="168" fontId="22" fillId="0" borderId="15" xfId="23" applyNumberFormat="1" applyFont="1" applyFill="1" applyBorder="1" applyAlignment="1">
      <alignment horizontal="right"/>
    </xf>
    <xf numFmtId="168" fontId="22" fillId="9" borderId="15" xfId="23" applyNumberFormat="1" applyFont="1" applyFill="1" applyBorder="1" applyAlignment="1">
      <alignment horizontal="right"/>
    </xf>
    <xf numFmtId="168" fontId="25" fillId="4" borderId="13" xfId="23" applyNumberFormat="1" applyFont="1" applyFill="1" applyBorder="1" applyAlignment="1">
      <alignment horizontal="right"/>
    </xf>
    <xf numFmtId="168" fontId="25" fillId="0" borderId="13" xfId="23" applyNumberFormat="1" applyFont="1" applyFill="1" applyBorder="1" applyAlignment="1">
      <alignment horizontal="right"/>
    </xf>
    <xf numFmtId="168" fontId="25" fillId="9" borderId="13" xfId="23" applyNumberFormat="1" applyFont="1" applyFill="1" applyBorder="1" applyAlignment="1">
      <alignment horizontal="right"/>
    </xf>
    <xf numFmtId="168" fontId="25" fillId="4" borderId="15" xfId="23" applyNumberFormat="1" applyFont="1" applyFill="1" applyBorder="1" applyAlignment="1">
      <alignment horizontal="right"/>
    </xf>
    <xf numFmtId="168" fontId="25" fillId="0" borderId="15" xfId="23" applyNumberFormat="1" applyFont="1" applyFill="1" applyBorder="1" applyAlignment="1">
      <alignment horizontal="right"/>
    </xf>
    <xf numFmtId="168" fontId="25" fillId="9" borderId="15" xfId="23" applyNumberFormat="1" applyFont="1" applyFill="1" applyBorder="1" applyAlignment="1">
      <alignment horizontal="right"/>
    </xf>
    <xf numFmtId="168" fontId="25" fillId="4" borderId="23" xfId="23" applyNumberFormat="1" applyFont="1" applyFill="1" applyBorder="1" applyAlignment="1">
      <alignment horizontal="right"/>
    </xf>
    <xf numFmtId="168" fontId="25" fillId="0" borderId="23" xfId="23" applyNumberFormat="1" applyFont="1" applyFill="1" applyBorder="1" applyAlignment="1">
      <alignment horizontal="right"/>
    </xf>
    <xf numFmtId="168" fontId="25" fillId="9" borderId="23" xfId="23" applyNumberFormat="1" applyFont="1" applyFill="1" applyBorder="1" applyAlignment="1">
      <alignment horizontal="right"/>
    </xf>
    <xf numFmtId="168" fontId="25" fillId="0" borderId="9" xfId="23" applyNumberFormat="1" applyFont="1" applyFill="1" applyBorder="1" applyAlignment="1">
      <alignment horizontal="right"/>
    </xf>
    <xf numFmtId="168" fontId="25" fillId="9" borderId="9" xfId="23" applyNumberFormat="1" applyFont="1" applyFill="1" applyBorder="1" applyAlignment="1">
      <alignment horizontal="right"/>
    </xf>
    <xf numFmtId="168" fontId="22" fillId="4" borderId="10" xfId="23" applyNumberFormat="1" applyFont="1" applyFill="1" applyBorder="1" applyAlignment="1">
      <alignment horizontal="right"/>
    </xf>
    <xf numFmtId="168" fontId="25" fillId="4" borderId="24" xfId="23" applyNumberFormat="1" applyFont="1" applyFill="1" applyBorder="1" applyAlignment="1">
      <alignment horizontal="right"/>
    </xf>
    <xf numFmtId="168" fontId="25" fillId="4" borderId="9" xfId="23" applyNumberFormat="1" applyFont="1" applyFill="1" applyBorder="1" applyAlignment="1">
      <alignment horizontal="right"/>
    </xf>
    <xf numFmtId="166" fontId="25" fillId="10" borderId="0" xfId="21" applyNumberFormat="1" applyFont="1" applyFill="1" applyBorder="1" applyAlignment="1">
      <alignment horizontal="right"/>
    </xf>
    <xf numFmtId="165" fontId="25" fillId="0" borderId="51" xfId="22" applyNumberFormat="1" applyFont="1" applyBorder="1">
      <alignment horizontal="right" vertical="center"/>
    </xf>
    <xf numFmtId="0" fontId="22" fillId="0" borderId="47" xfId="0" applyFont="1" applyBorder="1"/>
    <xf numFmtId="3" fontId="25" fillId="0" borderId="42" xfId="22" applyNumberFormat="1" applyFont="1" applyBorder="1" applyAlignment="1">
      <alignment vertical="center"/>
    </xf>
    <xf numFmtId="3" fontId="25" fillId="0" borderId="23" xfId="22" applyNumberFormat="1" applyFont="1" applyBorder="1" applyAlignment="1">
      <alignment vertical="center"/>
    </xf>
    <xf numFmtId="165" fontId="22" fillId="4" borderId="44" xfId="23" applyNumberFormat="1" applyFont="1" applyFill="1" applyBorder="1" applyAlignment="1"/>
    <xf numFmtId="165" fontId="22" fillId="4" borderId="45" xfId="23" applyNumberFormat="1" applyFont="1" applyFill="1" applyBorder="1" applyAlignment="1"/>
    <xf numFmtId="165" fontId="22" fillId="4" borderId="43" xfId="23" applyNumberFormat="1" applyFont="1" applyFill="1" applyBorder="1" applyAlignment="1"/>
    <xf numFmtId="165" fontId="22" fillId="4" borderId="38" xfId="23" applyNumberFormat="1" applyFont="1" applyFill="1" applyBorder="1" applyAlignment="1"/>
    <xf numFmtId="165" fontId="22" fillId="4" borderId="38" xfId="23" applyNumberFormat="1" applyFont="1" applyFill="1" applyBorder="1" applyAlignment="1">
      <alignment horizontal="right"/>
    </xf>
    <xf numFmtId="165" fontId="22" fillId="4" borderId="45" xfId="23" applyNumberFormat="1" applyFont="1" applyFill="1" applyBorder="1" applyAlignment="1">
      <alignment horizontal="right"/>
    </xf>
    <xf numFmtId="3" fontId="25" fillId="0" borderId="23" xfId="22" applyNumberFormat="1" applyFont="1" applyBorder="1">
      <alignment horizontal="right" vertical="center"/>
    </xf>
    <xf numFmtId="3" fontId="22" fillId="0" borderId="40" xfId="0" applyNumberFormat="1" applyFont="1" applyBorder="1" applyAlignment="1">
      <alignment horizontal="right"/>
    </xf>
    <xf numFmtId="0" fontId="22" fillId="0" borderId="40" xfId="0" applyFont="1" applyBorder="1" applyAlignment="1">
      <alignment horizontal="center"/>
    </xf>
    <xf numFmtId="9" fontId="25" fillId="10" borderId="48" xfId="21" applyFont="1" applyFill="1" applyBorder="1" applyAlignment="1">
      <alignment horizontal="right"/>
    </xf>
    <xf numFmtId="3" fontId="22" fillId="0" borderId="40" xfId="0" applyNumberFormat="1" applyFont="1" applyBorder="1"/>
    <xf numFmtId="0" fontId="45" fillId="13" borderId="0" xfId="2" applyFont="1" applyFill="1"/>
    <xf numFmtId="10" fontId="25" fillId="0" borderId="13" xfId="22" applyNumberFormat="1" applyFont="1" applyBorder="1">
      <alignment horizontal="right" vertical="center"/>
    </xf>
    <xf numFmtId="10" fontId="25" fillId="10" borderId="48" xfId="21" applyNumberFormat="1" applyFont="1" applyFill="1" applyBorder="1" applyAlignment="1">
      <alignment horizontal="right"/>
    </xf>
    <xf numFmtId="0" fontId="22" fillId="0" borderId="21" xfId="0" applyFont="1" applyBorder="1" applyAlignment="1">
      <alignment horizontal="right"/>
    </xf>
    <xf numFmtId="1" fontId="22" fillId="0" borderId="13" xfId="21" applyNumberFormat="1" applyFont="1" applyFill="1" applyBorder="1" applyAlignment="1">
      <alignment horizontal="right" vertical="center"/>
    </xf>
    <xf numFmtId="165" fontId="22" fillId="0" borderId="14" xfId="23" applyNumberFormat="1" applyFont="1" applyFill="1" applyBorder="1" applyAlignment="1">
      <alignment horizontal="right"/>
    </xf>
    <xf numFmtId="1" fontId="22" fillId="0" borderId="48" xfId="22" applyNumberFormat="1" applyFont="1" applyBorder="1">
      <alignment horizontal="right" vertical="center"/>
    </xf>
    <xf numFmtId="0" fontId="22" fillId="0" borderId="48" xfId="0" applyFont="1" applyBorder="1" applyAlignment="1">
      <alignment horizontal="right"/>
    </xf>
    <xf numFmtId="10" fontId="22" fillId="0" borderId="21" xfId="0" applyNumberFormat="1" applyFont="1" applyBorder="1" applyAlignment="1">
      <alignment horizontal="right"/>
    </xf>
    <xf numFmtId="1" fontId="25" fillId="0" borderId="14" xfId="22" applyNumberFormat="1" applyFont="1" applyBorder="1">
      <alignment horizontal="right" vertical="center"/>
    </xf>
    <xf numFmtId="1" fontId="25" fillId="10" borderId="0" xfId="23" applyNumberFormat="1" applyFont="1" applyFill="1" applyBorder="1" applyAlignment="1">
      <alignment horizontal="right"/>
    </xf>
    <xf numFmtId="3" fontId="25" fillId="10" borderId="0" xfId="23" applyNumberFormat="1" applyFont="1" applyFill="1" applyBorder="1" applyAlignment="1">
      <alignment horizontal="right"/>
    </xf>
    <xf numFmtId="3" fontId="25" fillId="10" borderId="21" xfId="23" applyNumberFormat="1" applyFont="1" applyFill="1" applyBorder="1" applyAlignment="1">
      <alignment horizontal="right"/>
    </xf>
    <xf numFmtId="165" fontId="22" fillId="0" borderId="24" xfId="22" applyNumberFormat="1" applyFont="1" applyBorder="1">
      <alignment horizontal="right" vertical="center"/>
    </xf>
    <xf numFmtId="9" fontId="0" fillId="13" borderId="0" xfId="0" applyNumberFormat="1" applyFill="1"/>
    <xf numFmtId="165" fontId="22" fillId="4" borderId="42" xfId="23" applyNumberFormat="1" applyFont="1" applyFill="1" applyBorder="1" applyAlignment="1"/>
    <xf numFmtId="3" fontId="25" fillId="6" borderId="42" xfId="22" applyNumberFormat="1" applyFont="1" applyFill="1" applyBorder="1" applyAlignment="1">
      <alignment vertical="center"/>
    </xf>
    <xf numFmtId="3" fontId="25" fillId="6" borderId="23" xfId="22" applyNumberFormat="1" applyFont="1" applyFill="1" applyBorder="1" applyAlignment="1">
      <alignment vertical="center"/>
    </xf>
    <xf numFmtId="4" fontId="22" fillId="0" borderId="0" xfId="0" applyNumberFormat="1" applyFont="1"/>
    <xf numFmtId="172" fontId="22" fillId="0" borderId="0" xfId="0" applyNumberFormat="1" applyFont="1"/>
    <xf numFmtId="2" fontId="22" fillId="4" borderId="9" xfId="21" applyNumberFormat="1" applyFont="1" applyFill="1" applyBorder="1" applyAlignment="1">
      <alignment horizontal="right"/>
    </xf>
    <xf numFmtId="10" fontId="25" fillId="0" borderId="19" xfId="21" applyNumberFormat="1" applyFont="1" applyBorder="1" applyAlignment="1">
      <alignment horizontal="right" vertical="center"/>
    </xf>
    <xf numFmtId="165" fontId="25" fillId="4" borderId="23" xfId="23" applyNumberFormat="1" applyFont="1" applyFill="1" applyBorder="1" applyAlignment="1"/>
    <xf numFmtId="10" fontId="22" fillId="4" borderId="9" xfId="21" quotePrefix="1" applyNumberFormat="1" applyFont="1" applyFill="1" applyBorder="1" applyAlignment="1"/>
    <xf numFmtId="10" fontId="22" fillId="4" borderId="10" xfId="21" quotePrefix="1" applyNumberFormat="1" applyFont="1" applyFill="1" applyBorder="1" applyAlignment="1"/>
    <xf numFmtId="10" fontId="22" fillId="4" borderId="24" xfId="21" quotePrefix="1" applyNumberFormat="1" applyFont="1" applyFill="1" applyBorder="1" applyAlignment="1"/>
    <xf numFmtId="10" fontId="22" fillId="4" borderId="10" xfId="21" applyNumberFormat="1" applyFont="1" applyFill="1" applyBorder="1" applyAlignment="1"/>
    <xf numFmtId="10" fontId="22" fillId="4" borderId="24" xfId="21" applyNumberFormat="1" applyFont="1" applyFill="1" applyBorder="1" applyAlignment="1"/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18" fillId="0" borderId="35" xfId="0" applyFont="1" applyBorder="1" applyAlignment="1">
      <alignment horizontal="justify" vertical="top" wrapText="1"/>
    </xf>
    <xf numFmtId="0" fontId="18" fillId="0" borderId="47" xfId="0" applyFont="1" applyBorder="1" applyAlignment="1">
      <alignment horizontal="justify" vertical="top" wrapText="1"/>
    </xf>
    <xf numFmtId="0" fontId="25" fillId="0" borderId="30" xfId="22" applyNumberFormat="1" applyFont="1" applyBorder="1" applyAlignment="1">
      <alignment horizontal="center" vertical="center"/>
    </xf>
    <xf numFmtId="0" fontId="25" fillId="0" borderId="25" xfId="22" applyNumberFormat="1" applyFont="1" applyBorder="1" applyAlignment="1">
      <alignment horizontal="center" vertical="center"/>
    </xf>
    <xf numFmtId="0" fontId="25" fillId="0" borderId="21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165" fontId="22" fillId="4" borderId="47" xfId="23" applyNumberFormat="1" applyFont="1" applyFill="1" applyBorder="1" applyAlignment="1">
      <alignment horizontal="left" vertical="center"/>
    </xf>
    <xf numFmtId="165" fontId="22" fillId="4" borderId="21" xfId="23" applyNumberFormat="1" applyFont="1" applyFill="1" applyBorder="1" applyAlignment="1">
      <alignment horizontal="left" vertical="center"/>
    </xf>
    <xf numFmtId="165" fontId="25" fillId="4" borderId="22" xfId="23" applyNumberFormat="1" applyFont="1" applyFill="1" applyBorder="1" applyAlignment="1">
      <alignment horizontal="left" vertical="center"/>
    </xf>
    <xf numFmtId="165" fontId="25" fillId="4" borderId="23" xfId="23" applyNumberFormat="1" applyFont="1" applyFill="1" applyBorder="1" applyAlignment="1">
      <alignment horizontal="left" vertical="center"/>
    </xf>
    <xf numFmtId="0" fontId="22" fillId="0" borderId="47" xfId="0" applyFont="1" applyBorder="1" applyAlignment="1">
      <alignment horizontal="left"/>
    </xf>
    <xf numFmtId="0" fontId="22" fillId="0" borderId="46" xfId="0" applyFont="1" applyBorder="1" applyAlignment="1">
      <alignment horizontal="left"/>
    </xf>
    <xf numFmtId="167" fontId="22" fillId="4" borderId="21" xfId="23" applyNumberFormat="1" applyFont="1" applyFill="1" applyBorder="1" applyAlignment="1">
      <alignment horizontal="left"/>
    </xf>
    <xf numFmtId="0" fontId="18" fillId="13" borderId="47" xfId="0" applyFont="1" applyFill="1" applyBorder="1" applyAlignment="1">
      <alignment horizontal="left" vertical="center"/>
    </xf>
    <xf numFmtId="0" fontId="18" fillId="13" borderId="0" xfId="0" applyFont="1" applyFill="1" applyAlignment="1">
      <alignment horizontal="left" vertical="center"/>
    </xf>
    <xf numFmtId="165" fontId="22" fillId="4" borderId="43" xfId="23" applyNumberFormat="1" applyFont="1" applyFill="1" applyBorder="1" applyAlignment="1">
      <alignment horizontal="right"/>
    </xf>
    <xf numFmtId="165" fontId="22" fillId="4" borderId="38" xfId="23" applyNumberFormat="1" applyFont="1" applyFill="1" applyBorder="1" applyAlignment="1">
      <alignment horizontal="right"/>
    </xf>
    <xf numFmtId="165" fontId="22" fillId="4" borderId="44" xfId="23" applyNumberFormat="1" applyFont="1" applyFill="1" applyBorder="1" applyAlignment="1">
      <alignment horizontal="right"/>
    </xf>
    <xf numFmtId="165" fontId="22" fillId="4" borderId="45" xfId="23" applyNumberFormat="1" applyFont="1" applyFill="1" applyBorder="1" applyAlignment="1">
      <alignment horizontal="right"/>
    </xf>
    <xf numFmtId="3" fontId="25" fillId="0" borderId="42" xfId="22" applyNumberFormat="1" applyFont="1" applyBorder="1">
      <alignment horizontal="right" vertical="center"/>
    </xf>
    <xf numFmtId="3" fontId="25" fillId="0" borderId="23" xfId="22" applyNumberFormat="1" applyFont="1" applyBorder="1">
      <alignment horizontal="right" vertical="center"/>
    </xf>
    <xf numFmtId="3" fontId="22" fillId="0" borderId="40" xfId="0" applyNumberFormat="1" applyFont="1" applyBorder="1" applyAlignment="1">
      <alignment horizontal="right"/>
    </xf>
    <xf numFmtId="165" fontId="22" fillId="4" borderId="43" xfId="23" applyNumberFormat="1" applyFont="1" applyFill="1" applyBorder="1" applyAlignment="1"/>
    <xf numFmtId="165" fontId="22" fillId="4" borderId="38" xfId="23" applyNumberFormat="1" applyFont="1" applyFill="1" applyBorder="1" applyAlignment="1"/>
    <xf numFmtId="165" fontId="22" fillId="4" borderId="44" xfId="23" applyNumberFormat="1" applyFont="1" applyFill="1" applyBorder="1" applyAlignment="1"/>
    <xf numFmtId="165" fontId="22" fillId="4" borderId="45" xfId="23" applyNumberFormat="1" applyFont="1" applyFill="1" applyBorder="1" applyAlignment="1"/>
    <xf numFmtId="3" fontId="22" fillId="0" borderId="40" xfId="0" applyNumberFormat="1" applyFont="1" applyBorder="1"/>
    <xf numFmtId="0" fontId="25" fillId="0" borderId="20" xfId="22" applyNumberFormat="1" applyFont="1" applyBorder="1" applyAlignment="1">
      <alignment horizontal="left" vertical="center"/>
    </xf>
    <xf numFmtId="0" fontId="25" fillId="0" borderId="19" xfId="22" applyNumberFormat="1" applyFont="1" applyBorder="1" applyAlignment="1">
      <alignment horizontal="left" vertical="center"/>
    </xf>
    <xf numFmtId="0" fontId="25" fillId="0" borderId="27" xfId="22" applyNumberFormat="1" applyFont="1" applyBorder="1" applyAlignment="1">
      <alignment horizontal="center" vertical="center"/>
    </xf>
  </cellXfs>
  <cellStyles count="25">
    <cellStyle name="1." xfId="4" xr:uid="{00000000-0005-0000-0000-000000000000}"/>
    <cellStyle name="1.1" xfId="5" xr:uid="{00000000-0005-0000-0000-000001000000}"/>
    <cellStyle name="2." xfId="6" xr:uid="{00000000-0005-0000-0000-000002000000}"/>
    <cellStyle name="2.1" xfId="7" xr:uid="{00000000-0005-0000-0000-000003000000}"/>
    <cellStyle name="BANDE blanc.xls" xfId="8" xr:uid="{00000000-0005-0000-0000-000004000000}"/>
    <cellStyle name="BANDE BLEUE" xfId="9" xr:uid="{00000000-0005-0000-0000-000005000000}"/>
    <cellStyle name="Cellule liée 2" xfId="10" xr:uid="{00000000-0005-0000-0000-000006000000}"/>
    <cellStyle name="Commentaire 2" xfId="11" xr:uid="{00000000-0005-0000-0000-000007000000}"/>
    <cellStyle name="Fond gris" xfId="12" xr:uid="{00000000-0005-0000-0000-000008000000}"/>
    <cellStyle name="Lien hypertexte" xfId="2" builtinId="8" customBuiltin="1"/>
    <cellStyle name="Lien hypertexte visité" xfId="3" builtinId="9" customBuiltin="1"/>
    <cellStyle name="Milliers" xfId="24" builtinId="3"/>
    <cellStyle name="Normal" xfId="0" builtinId="0" customBuiltin="1"/>
    <cellStyle name="Note" xfId="1" builtinId="10" customBuiltin="1"/>
    <cellStyle name="Note 2" xfId="13" xr:uid="{00000000-0005-0000-0000-00000E000000}"/>
    <cellStyle name="Pourcentage" xfId="21" builtinId="5"/>
    <cellStyle name="Pourcentage 2" xfId="14" xr:uid="{00000000-0005-0000-0000-000010000000}"/>
    <cellStyle name="SOMMAIRE" xfId="15" xr:uid="{00000000-0005-0000-0000-000011000000}"/>
    <cellStyle name="tableaux_1" xfId="16" xr:uid="{00000000-0005-0000-0000-000012000000}"/>
    <cellStyle name="tableaux_1_rc" xfId="22" xr:uid="{00000000-0005-0000-0000-000013000000}"/>
    <cellStyle name="Tableaux_2 (fond)" xfId="23" xr:uid="{00000000-0005-0000-0000-000014000000}"/>
    <cellStyle name="Texte courant" xfId="17" xr:uid="{00000000-0005-0000-0000-000015000000}"/>
    <cellStyle name="Texte courant 2" xfId="18" xr:uid="{00000000-0005-0000-0000-000016000000}"/>
    <cellStyle name="Titre rouge gras" xfId="19" xr:uid="{00000000-0005-0000-0000-000017000000}"/>
    <cellStyle name="trait marron bas simple" xfId="20" xr:uid="{00000000-0005-0000-0000-000018000000}"/>
  </cellStyles>
  <dxfs count="0"/>
  <tableStyles count="0" defaultTableStyle="TableStyleMedium2" defaultPivotStyle="PivotStyleLight16"/>
  <colors>
    <mruColors>
      <color rgb="FF54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16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16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17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18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9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9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0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2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ommaire!B9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4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5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9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9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3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4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ommaire!B9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40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4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4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2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2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2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3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3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5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5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6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6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3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A1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4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5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1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5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3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4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5"/></Relationships>
</file>

<file path=xl/drawings/_rels/drawing9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6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7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0"/></Relationships>
</file>

<file path=xl/drawings/_rels/drawing9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1"/></Relationships>
</file>

<file path=xl/drawings/_rels/drawing9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190500</xdr:rowOff>
    </xdr:from>
    <xdr:to>
      <xdr:col>1</xdr:col>
      <xdr:colOff>971550</xdr:colOff>
      <xdr:row>5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861A15-6174-40FA-9657-31AD5D916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90500"/>
          <a:ext cx="1095375" cy="723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5" name="Imag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6F77E-D583-42F4-8855-4AD57EFE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382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E1819-30A3-4B3D-9DAA-14502C65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10B545-9A1C-4C03-A832-C870280D8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0A97B-5DCD-4159-8A30-67C38A95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605B3-30FA-4D8D-A01A-48E669DF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85724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F0435E-6C65-40F8-A14C-03F800C72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818CFF-4E9A-4FF6-8CA7-2FCFBE13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690FD-8928-4DF7-BAE3-1F0CDD1C4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A7614-ADA3-4C1D-A5B4-77CA78192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22BBA-59B4-4466-A283-BE21991CA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0FB7D-3454-4E91-B5ED-154C60619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8EC60-CB97-4312-89DB-BE55F3937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B5BD7-F53C-42A1-8631-125B843A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02006-C5DF-4C04-AFF0-6CE34BE4A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35772F-BB55-4A5B-895D-082BA7CD4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382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CA33DE-FEDB-447C-BF95-ADBE1A43A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83048F-1F06-4768-9604-E37FF86F7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6D385-5BCC-44FA-B04E-D7F11F83E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49C947-6708-487F-AEFA-F695D1FE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EA453-A258-4698-8789-77980CD4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4C23C9-7225-441F-BAF0-087EC6596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5EE3C-9194-48DB-8C97-2C60510A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42690C-84CF-416D-AC78-41C99291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189E9-B880-4499-BA21-2F45F4AF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2D2F1-9CBF-49FC-88FA-A48B0581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2F109-B4A6-4DB7-88FD-965674DE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A92E6-C6B1-40DF-AD07-4F8CBADF6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784AD-7322-45C5-B3C2-650F6B61C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C3A01-C3F8-4BFE-8842-8F2F67F80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73967-C5E5-488B-80AE-4E4BFB82F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4" name="Imag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814244-6D4B-43C0-AF4A-451A51B9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014F2-7CBB-4E5C-A502-D71EA609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DA44AD-ED9B-438D-A7D4-68F03EF9D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E810F-8B4B-4008-A55E-14A85550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5DD93-DB97-4997-9933-038CCA14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21018-41B8-4216-A60D-13EF17C8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436000-6464-4E60-9DF5-33EF93AC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6FA196-5162-4C89-A776-E5C2C2A10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51EAE-FEF2-4FCC-853C-77090BB4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8DFAD-A07F-4A41-A077-F64AED865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5971A-190D-4915-8888-5BF27E53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128555-9012-4E4E-86F4-EFB47D9CE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542925</xdr:colOff>
      <xdr:row>2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AA9A7-DBCA-4D4D-84D9-A39685D3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1D4C83-2E94-4F5A-9225-2CA349CA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63B50-E601-4D4A-A42D-49D5C04F5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84624-8C23-4C0F-87E9-7835F3D3E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1</xdr:row>
      <xdr:rowOff>144556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FE325-53D5-EDE8-FB59-CEEC016F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66750" cy="341406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CD40BF-AF8D-4FA4-BACD-EBEAB7793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89E12-B1E7-4A56-856E-3151A5483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835BF-CF5A-4160-B323-0E082BD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BD9851-A754-4B14-B6CD-0B456A497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E963B9-4194-43E6-B17B-F4D504E8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7" name="Imag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41D314-8F5D-404C-A277-0B3948DB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2EB7B-7521-4222-91F0-30635D0EA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B557E-C4CF-4C77-937B-8108D688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1ED16-A133-4358-BB07-D54003F77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00CC0-4B24-467C-B335-A74888579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A52B1-C702-4555-9050-9391B55E2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D0B00-1749-421D-B56A-BE21B52E7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CF14A1-2100-4A6A-8F3E-6251D57D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F39C7-47BD-4984-9ABA-1BD04FC79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557E6D-7696-4E8C-8E5F-CB6008BF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E10A5-E098-4049-A8D8-7D2128F23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7E12E5-6851-43E7-9DCA-F1F4E5AD8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AF6D2E-370D-49CD-8636-56678DDA9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6F4489-1039-415C-A17F-B208CD8F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CBF22-6FA8-44D2-9A15-88478AE4B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2AFBB-6BED-4147-BC29-10A8308F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C3F30-6D99-40AC-90B7-E0BE8CCD8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474B5-2BBE-47F3-9AE3-078BDA8B3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C7D5E1-0877-4456-93EC-AB6CFA88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31009-E4B6-47EC-AABE-13382A24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FB0FA-939E-4186-BA1D-F7BAFC2C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FB3AA3-57A1-4AE4-A2DB-AB53389EA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8E8ED-FFBE-4387-8FA2-91D0A9877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17E95-C4F0-40AF-8612-4109BD32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1F7ED-0C2F-4C86-A0EA-6BBD8BA99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99BD8-7385-407E-B7BC-D7C11A52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463D1-8CE2-4E9F-A933-98D6991D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4" name="Imag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F78B99-ADEF-41B4-A39D-FE57D5CA3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C1A07-779D-4BD0-B904-415457ECD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6D1ED-B3B5-4DFB-B0D0-C2A4738A2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6DDB4-EB52-4A47-BA84-6E59C8B24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ED713-1641-444A-AE74-14F947A1E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00209-E5B9-450A-9A27-75DE4AC27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41C65-1DB5-4346-9B58-D8B18EDE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427F94-062F-4A57-92D2-808D79FF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5ED7D-D5DB-4A67-AC49-E6193A84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1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</sheetPr>
  <dimension ref="A2:F521"/>
  <sheetViews>
    <sheetView showGridLines="0" showRowColHeaders="0" tabSelected="1" zoomScaleNormal="100" workbookViewId="0">
      <selection activeCell="B63" sqref="B63"/>
    </sheetView>
  </sheetViews>
  <sheetFormatPr baseColWidth="10" defaultColWidth="11" defaultRowHeight="15.5" outlineLevelRow="2" x14ac:dyDescent="0.35"/>
  <cols>
    <col min="1" max="1" width="6.5" style="2" customWidth="1"/>
    <col min="2" max="2" width="74.08203125" style="2" customWidth="1"/>
    <col min="3" max="16384" width="11" style="2"/>
  </cols>
  <sheetData>
    <row r="2" spans="2:5" x14ac:dyDescent="0.35">
      <c r="B2" s="1" t="s">
        <v>206</v>
      </c>
    </row>
    <row r="3" spans="2:5" x14ac:dyDescent="0.35">
      <c r="B3" s="3" t="s">
        <v>207</v>
      </c>
    </row>
    <row r="4" spans="2:5" ht="19.5" customHeight="1" x14ac:dyDescent="0.35"/>
    <row r="5" spans="2:5" ht="19.5" hidden="1" customHeight="1" x14ac:dyDescent="0.35"/>
    <row r="6" spans="2:5" ht="12" customHeight="1" x14ac:dyDescent="0.35">
      <c r="E6" s="404" t="s">
        <v>745</v>
      </c>
    </row>
    <row r="7" spans="2:5" ht="29.5" customHeight="1" x14ac:dyDescent="0.35">
      <c r="B7" s="41" t="s">
        <v>847</v>
      </c>
      <c r="E7" s="403" t="s">
        <v>742</v>
      </c>
    </row>
    <row r="8" spans="2:5" ht="12" customHeight="1" x14ac:dyDescent="0.35"/>
    <row r="9" spans="2:5" ht="19.5" customHeight="1" x14ac:dyDescent="0.35">
      <c r="B9" s="166" t="s">
        <v>210</v>
      </c>
      <c r="E9" s="403" t="s">
        <v>746</v>
      </c>
    </row>
    <row r="10" spans="2:5" ht="19.5" customHeight="1" x14ac:dyDescent="0.35">
      <c r="B10" s="390" t="s">
        <v>722</v>
      </c>
    </row>
    <row r="11" spans="2:5" ht="12" customHeight="1" x14ac:dyDescent="0.35"/>
    <row r="12" spans="2:5" s="5" customFormat="1" ht="37.5" customHeight="1" x14ac:dyDescent="0.35">
      <c r="B12" s="4" t="s">
        <v>337</v>
      </c>
      <c r="D12" s="5" t="s">
        <v>15</v>
      </c>
    </row>
    <row r="13" spans="2:5" s="5" customFormat="1" ht="8.5" customHeight="1" x14ac:dyDescent="0.35"/>
    <row r="14" spans="2:5" s="5" customFormat="1" ht="20.25" hidden="1" customHeight="1" outlineLevel="1" x14ac:dyDescent="0.35">
      <c r="B14" s="407" t="s">
        <v>665</v>
      </c>
    </row>
    <row r="15" spans="2:5" s="5" customFormat="1" ht="20.25" hidden="1" customHeight="1" outlineLevel="1" x14ac:dyDescent="0.35">
      <c r="B15" s="263" t="s">
        <v>465</v>
      </c>
    </row>
    <row r="16" spans="2:5" s="5" customFormat="1" ht="20.25" hidden="1" customHeight="1" outlineLevel="2" x14ac:dyDescent="0.35">
      <c r="B16" s="264" t="s">
        <v>466</v>
      </c>
    </row>
    <row r="17" spans="2:5" s="5" customFormat="1" ht="20.25" hidden="1" customHeight="1" outlineLevel="2" x14ac:dyDescent="0.35">
      <c r="B17" s="264" t="s">
        <v>473</v>
      </c>
    </row>
    <row r="18" spans="2:5" s="5" customFormat="1" ht="20.25" hidden="1" customHeight="1" outlineLevel="2" x14ac:dyDescent="0.35">
      <c r="B18" s="264" t="s">
        <v>472</v>
      </c>
    </row>
    <row r="19" spans="2:5" s="5" customFormat="1" ht="20.25" hidden="1" customHeight="1" outlineLevel="2" x14ac:dyDescent="0.35">
      <c r="B19" s="264" t="s">
        <v>471</v>
      </c>
    </row>
    <row r="20" spans="2:5" s="5" customFormat="1" ht="20.25" hidden="1" customHeight="1" outlineLevel="2" x14ac:dyDescent="0.35">
      <c r="B20" s="264" t="s">
        <v>470</v>
      </c>
    </row>
    <row r="21" spans="2:5" s="5" customFormat="1" ht="20.25" hidden="1" customHeight="1" outlineLevel="2" x14ac:dyDescent="0.35">
      <c r="B21" s="264" t="s">
        <v>469</v>
      </c>
      <c r="E21" s="75"/>
    </row>
    <row r="22" spans="2:5" s="5" customFormat="1" ht="20.25" hidden="1" customHeight="1" outlineLevel="2" x14ac:dyDescent="0.35">
      <c r="B22" s="264" t="s">
        <v>474</v>
      </c>
    </row>
    <row r="23" spans="2:5" s="5" customFormat="1" ht="20.25" hidden="1" customHeight="1" outlineLevel="2" x14ac:dyDescent="0.35">
      <c r="B23" s="264" t="s">
        <v>475</v>
      </c>
    </row>
    <row r="24" spans="2:5" s="5" customFormat="1" ht="20.25" hidden="1" customHeight="1" outlineLevel="2" x14ac:dyDescent="0.35">
      <c r="B24" s="264" t="s">
        <v>476</v>
      </c>
    </row>
    <row r="25" spans="2:5" s="5" customFormat="1" ht="20.25" hidden="1" customHeight="1" outlineLevel="2" x14ac:dyDescent="0.35">
      <c r="B25" s="265" t="s">
        <v>477</v>
      </c>
    </row>
    <row r="26" spans="2:5" s="5" customFormat="1" ht="20.25" hidden="1" customHeight="1" outlineLevel="2" x14ac:dyDescent="0.35">
      <c r="B26" s="264" t="s">
        <v>395</v>
      </c>
    </row>
    <row r="27" spans="2:5" ht="21" hidden="1" customHeight="1" outlineLevel="2" x14ac:dyDescent="0.35">
      <c r="B27" s="265" t="s">
        <v>467</v>
      </c>
    </row>
    <row r="28" spans="2:5" ht="21" hidden="1" customHeight="1" outlineLevel="2" x14ac:dyDescent="0.35">
      <c r="B28" s="264" t="s">
        <v>637</v>
      </c>
    </row>
    <row r="29" spans="2:5" ht="20.25" hidden="1" customHeight="1" outlineLevel="2" x14ac:dyDescent="0.35">
      <c r="B29" s="264" t="s">
        <v>640</v>
      </c>
    </row>
    <row r="30" spans="2:5" ht="20.25" hidden="1" customHeight="1" outlineLevel="2" x14ac:dyDescent="0.35">
      <c r="B30" s="264" t="s">
        <v>636</v>
      </c>
    </row>
    <row r="31" spans="2:5" ht="16" hidden="1" customHeight="1" outlineLevel="2" x14ac:dyDescent="0.35">
      <c r="B31" s="83" t="s">
        <v>638</v>
      </c>
    </row>
    <row r="32" spans="2:5" ht="16.5" hidden="1" customHeight="1" outlineLevel="2" x14ac:dyDescent="0.35">
      <c r="B32" s="264" t="s">
        <v>641</v>
      </c>
    </row>
    <row r="33" spans="2:2" ht="20.25" hidden="1" customHeight="1" outlineLevel="2" x14ac:dyDescent="0.35">
      <c r="B33" s="264" t="s">
        <v>639</v>
      </c>
    </row>
    <row r="34" spans="2:2" ht="20.25" hidden="1" customHeight="1" outlineLevel="2" x14ac:dyDescent="0.35">
      <c r="B34" s="264" t="s">
        <v>468</v>
      </c>
    </row>
    <row r="35" spans="2:2" ht="20.25" hidden="1" customHeight="1" outlineLevel="2" x14ac:dyDescent="0.35">
      <c r="B35" s="264" t="s">
        <v>405</v>
      </c>
    </row>
    <row r="36" spans="2:2" ht="20.25" hidden="1" customHeight="1" outlineLevel="2" x14ac:dyDescent="0.35">
      <c r="B36" s="264" t="s">
        <v>406</v>
      </c>
    </row>
    <row r="37" spans="2:2" ht="17.25" hidden="1" customHeight="1" outlineLevel="2" x14ac:dyDescent="0.35">
      <c r="B37" s="264" t="s">
        <v>407</v>
      </c>
    </row>
    <row r="38" spans="2:2" ht="17.25" hidden="1" customHeight="1" outlineLevel="1" collapsed="1" x14ac:dyDescent="0.35">
      <c r="B38" s="264"/>
    </row>
    <row r="39" spans="2:2" ht="19.5" hidden="1" customHeight="1" outlineLevel="1" x14ac:dyDescent="0.35">
      <c r="B39" s="263" t="s">
        <v>478</v>
      </c>
    </row>
    <row r="40" spans="2:2" ht="19.5" hidden="1" customHeight="1" outlineLevel="2" x14ac:dyDescent="0.35">
      <c r="B40" s="264" t="s">
        <v>0</v>
      </c>
    </row>
    <row r="41" spans="2:2" ht="19.5" hidden="1" customHeight="1" outlineLevel="2" x14ac:dyDescent="0.35">
      <c r="B41" s="264" t="s">
        <v>414</v>
      </c>
    </row>
    <row r="42" spans="2:2" ht="19.5" hidden="1" customHeight="1" outlineLevel="2" x14ac:dyDescent="0.35">
      <c r="B42" s="264" t="s">
        <v>479</v>
      </c>
    </row>
    <row r="43" spans="2:2" ht="19.5" hidden="1" customHeight="1" outlineLevel="2" x14ac:dyDescent="0.35">
      <c r="B43" s="264" t="s">
        <v>483</v>
      </c>
    </row>
    <row r="44" spans="2:2" ht="19.5" hidden="1" customHeight="1" outlineLevel="2" x14ac:dyDescent="0.35">
      <c r="B44" s="264" t="s">
        <v>416</v>
      </c>
    </row>
    <row r="45" spans="2:2" ht="19.5" hidden="1" customHeight="1" outlineLevel="2" x14ac:dyDescent="0.35">
      <c r="B45" s="264" t="s">
        <v>422</v>
      </c>
    </row>
    <row r="46" spans="2:2" ht="19.5" hidden="1" customHeight="1" outlineLevel="2" x14ac:dyDescent="0.35">
      <c r="B46" s="264" t="s">
        <v>423</v>
      </c>
    </row>
    <row r="47" spans="2:2" ht="19.5" hidden="1" customHeight="1" outlineLevel="2" x14ac:dyDescent="0.35">
      <c r="B47" s="264" t="s">
        <v>484</v>
      </c>
    </row>
    <row r="48" spans="2:2" ht="19.5" hidden="1" customHeight="1" outlineLevel="2" x14ac:dyDescent="0.35">
      <c r="B48" s="264" t="s">
        <v>426</v>
      </c>
    </row>
    <row r="49" spans="2:2" ht="19.5" hidden="1" customHeight="1" outlineLevel="2" x14ac:dyDescent="0.35">
      <c r="B49" s="264" t="s">
        <v>427</v>
      </c>
    </row>
    <row r="50" spans="2:2" ht="19.5" hidden="1" customHeight="1" outlineLevel="2" x14ac:dyDescent="0.35">
      <c r="B50" s="264" t="s">
        <v>437</v>
      </c>
    </row>
    <row r="51" spans="2:2" ht="19.5" hidden="1" customHeight="1" outlineLevel="2" x14ac:dyDescent="0.35">
      <c r="B51" s="264" t="s">
        <v>485</v>
      </c>
    </row>
    <row r="52" spans="2:2" ht="19.5" hidden="1" customHeight="1" outlineLevel="2" x14ac:dyDescent="0.35">
      <c r="B52" s="264" t="s">
        <v>486</v>
      </c>
    </row>
    <row r="53" spans="2:2" ht="19.5" hidden="1" customHeight="1" outlineLevel="2" x14ac:dyDescent="0.35">
      <c r="B53" s="264" t="s">
        <v>635</v>
      </c>
    </row>
    <row r="54" spans="2:2" ht="19.5" hidden="1" customHeight="1" outlineLevel="2" x14ac:dyDescent="0.35">
      <c r="B54" s="264" t="s">
        <v>487</v>
      </c>
    </row>
    <row r="55" spans="2:2" ht="19.5" hidden="1" customHeight="1" outlineLevel="2" x14ac:dyDescent="0.35">
      <c r="B55" s="264" t="s">
        <v>208</v>
      </c>
    </row>
    <row r="56" spans="2:2" ht="19.5" hidden="1" customHeight="1" outlineLevel="2" x14ac:dyDescent="0.35">
      <c r="B56" s="264" t="s">
        <v>488</v>
      </c>
    </row>
    <row r="57" spans="2:2" ht="19.5" hidden="1" customHeight="1" outlineLevel="2" x14ac:dyDescent="0.35">
      <c r="B57" s="264" t="s">
        <v>458</v>
      </c>
    </row>
    <row r="58" spans="2:2" ht="19.5" hidden="1" customHeight="1" outlineLevel="2" x14ac:dyDescent="0.35">
      <c r="B58" s="264" t="s">
        <v>459</v>
      </c>
    </row>
    <row r="59" spans="2:2" ht="19.5" hidden="1" customHeight="1" outlineLevel="2" x14ac:dyDescent="0.35">
      <c r="B59" s="264" t="s">
        <v>460</v>
      </c>
    </row>
    <row r="60" spans="2:2" ht="19.5" hidden="1" customHeight="1" outlineLevel="2" x14ac:dyDescent="0.35">
      <c r="B60" s="264" t="s">
        <v>480</v>
      </c>
    </row>
    <row r="61" spans="2:2" ht="19.5" hidden="1" customHeight="1" outlineLevel="2" x14ac:dyDescent="0.35">
      <c r="B61" s="264" t="s">
        <v>461</v>
      </c>
    </row>
    <row r="62" spans="2:2" ht="19.5" hidden="1" customHeight="1" outlineLevel="2" x14ac:dyDescent="0.35">
      <c r="B62" s="264" t="s">
        <v>462</v>
      </c>
    </row>
    <row r="63" spans="2:2" ht="19.5" hidden="1" customHeight="1" outlineLevel="2" x14ac:dyDescent="0.35">
      <c r="B63" s="264" t="s">
        <v>489</v>
      </c>
    </row>
    <row r="64" spans="2:2" ht="19.5" hidden="1" customHeight="1" outlineLevel="2" x14ac:dyDescent="0.35">
      <c r="B64" s="264" t="s">
        <v>463</v>
      </c>
    </row>
    <row r="65" spans="1:2" ht="19.5" hidden="1" customHeight="1" outlineLevel="2" x14ac:dyDescent="0.35">
      <c r="B65" s="264" t="s">
        <v>490</v>
      </c>
    </row>
    <row r="66" spans="1:2" ht="19.5" hidden="1" customHeight="1" outlineLevel="2" x14ac:dyDescent="0.35">
      <c r="B66" s="264" t="s">
        <v>464</v>
      </c>
    </row>
    <row r="67" spans="1:2" ht="19.5" hidden="1" customHeight="1" outlineLevel="2" x14ac:dyDescent="0.35">
      <c r="B67" s="264" t="s">
        <v>491</v>
      </c>
    </row>
    <row r="68" spans="1:2" ht="19.5" hidden="1" customHeight="1" outlineLevel="2" x14ac:dyDescent="0.35">
      <c r="B68" s="264" t="s">
        <v>492</v>
      </c>
    </row>
    <row r="69" spans="1:2" ht="19.5" hidden="1" customHeight="1" outlineLevel="2" x14ac:dyDescent="0.35">
      <c r="B69" s="264" t="s">
        <v>493</v>
      </c>
    </row>
    <row r="70" spans="1:2" ht="19.5" hidden="1" customHeight="1" outlineLevel="2" x14ac:dyDescent="0.35">
      <c r="B70" s="264" t="s">
        <v>494</v>
      </c>
    </row>
    <row r="71" spans="1:2" ht="19.5" hidden="1" customHeight="1" outlineLevel="2" x14ac:dyDescent="0.35">
      <c r="B71" s="264" t="s">
        <v>495</v>
      </c>
    </row>
    <row r="72" spans="1:2" ht="19.5" hidden="1" customHeight="1" outlineLevel="2" x14ac:dyDescent="0.35">
      <c r="B72" s="264" t="s">
        <v>496</v>
      </c>
    </row>
    <row r="73" spans="1:2" ht="19.5" hidden="1" customHeight="1" outlineLevel="2" x14ac:dyDescent="0.35">
      <c r="B73" s="264" t="s">
        <v>481</v>
      </c>
    </row>
    <row r="74" spans="1:2" ht="19.5" hidden="1" customHeight="1" outlineLevel="2" x14ac:dyDescent="0.35">
      <c r="B74" s="264" t="s">
        <v>482</v>
      </c>
    </row>
    <row r="75" spans="1:2" ht="11" hidden="1" customHeight="1" outlineLevel="2" x14ac:dyDescent="0.35">
      <c r="B75" s="264"/>
    </row>
    <row r="76" spans="1:2" ht="15.5" hidden="1" customHeight="1" outlineLevel="1" collapsed="1" x14ac:dyDescent="0.35">
      <c r="A76" s="5"/>
      <c r="B76" s="5"/>
    </row>
    <row r="77" spans="1:2" ht="19.5" hidden="1" customHeight="1" outlineLevel="1" x14ac:dyDescent="0.35">
      <c r="B77" s="407" t="s">
        <v>664</v>
      </c>
    </row>
    <row r="78" spans="1:2" ht="21.5" hidden="1" customHeight="1" outlineLevel="1" x14ac:dyDescent="0.35">
      <c r="B78" s="263" t="s">
        <v>497</v>
      </c>
    </row>
    <row r="79" spans="1:2" ht="19.5" hidden="1" customHeight="1" outlineLevel="2" x14ac:dyDescent="0.35">
      <c r="B79" s="83" t="s">
        <v>498</v>
      </c>
    </row>
    <row r="80" spans="1:2" ht="21.5" hidden="1" customHeight="1" outlineLevel="2" x14ac:dyDescent="0.35">
      <c r="B80" s="83" t="s">
        <v>499</v>
      </c>
    </row>
    <row r="81" spans="2:6" ht="11.5" hidden="1" customHeight="1" outlineLevel="1" collapsed="1" x14ac:dyDescent="0.35">
      <c r="B81" s="83"/>
    </row>
    <row r="82" spans="2:6" ht="21.5" hidden="1" customHeight="1" outlineLevel="1" x14ac:dyDescent="0.35">
      <c r="B82" s="263" t="s">
        <v>500</v>
      </c>
    </row>
    <row r="83" spans="2:6" ht="21.5" hidden="1" customHeight="1" outlineLevel="2" x14ac:dyDescent="0.35">
      <c r="B83" s="263" t="s">
        <v>535</v>
      </c>
    </row>
    <row r="84" spans="2:6" ht="11" hidden="1" customHeight="1" outlineLevel="1" collapsed="1" x14ac:dyDescent="0.35">
      <c r="B84" s="263"/>
    </row>
    <row r="85" spans="2:6" ht="13" hidden="1" customHeight="1" outlineLevel="1" x14ac:dyDescent="0.35">
      <c r="B85" s="263"/>
      <c r="F85" s="2" t="s">
        <v>15</v>
      </c>
    </row>
    <row r="86" spans="2:6" ht="19.5" hidden="1" customHeight="1" outlineLevel="1" x14ac:dyDescent="0.35">
      <c r="B86" s="407" t="s">
        <v>501</v>
      </c>
    </row>
    <row r="87" spans="2:6" ht="19.5" hidden="1" customHeight="1" outlineLevel="1" x14ac:dyDescent="0.35">
      <c r="B87" s="263" t="s">
        <v>502</v>
      </c>
    </row>
    <row r="88" spans="2:6" ht="19.5" hidden="1" customHeight="1" outlineLevel="2" x14ac:dyDescent="0.35">
      <c r="B88" s="83" t="s">
        <v>503</v>
      </c>
    </row>
    <row r="89" spans="2:6" ht="19.5" hidden="1" customHeight="1" outlineLevel="2" x14ac:dyDescent="0.35">
      <c r="B89" s="83" t="s">
        <v>504</v>
      </c>
    </row>
    <row r="90" spans="2:6" ht="13" hidden="1" customHeight="1" outlineLevel="1" collapsed="1" x14ac:dyDescent="0.35">
      <c r="B90" s="83"/>
    </row>
    <row r="91" spans="2:6" ht="19.5" hidden="1" customHeight="1" outlineLevel="1" x14ac:dyDescent="0.35">
      <c r="B91" s="263" t="s">
        <v>505</v>
      </c>
    </row>
    <row r="92" spans="2:6" ht="19.5" hidden="1" customHeight="1" outlineLevel="2" x14ac:dyDescent="0.35">
      <c r="B92" s="263" t="s">
        <v>535</v>
      </c>
    </row>
    <row r="93" spans="2:6" hidden="1" outlineLevel="1" collapsed="1" x14ac:dyDescent="0.35">
      <c r="B93" s="263"/>
    </row>
    <row r="94" spans="2:6" ht="12" hidden="1" customHeight="1" outlineLevel="1" x14ac:dyDescent="0.35">
      <c r="B94" s="263"/>
    </row>
    <row r="95" spans="2:6" ht="19.5" hidden="1" customHeight="1" outlineLevel="1" x14ac:dyDescent="0.35">
      <c r="B95" s="407" t="s">
        <v>506</v>
      </c>
    </row>
    <row r="96" spans="2:6" ht="19.5" hidden="1" customHeight="1" outlineLevel="1" x14ac:dyDescent="0.35">
      <c r="B96" s="263" t="s">
        <v>507</v>
      </c>
    </row>
    <row r="97" spans="2:2" ht="19.5" hidden="1" customHeight="1" outlineLevel="2" x14ac:dyDescent="0.35">
      <c r="B97" s="83" t="s">
        <v>508</v>
      </c>
    </row>
    <row r="98" spans="2:2" ht="14" hidden="1" customHeight="1" outlineLevel="1" collapsed="1" x14ac:dyDescent="0.35">
      <c r="B98" s="83"/>
    </row>
    <row r="99" spans="2:2" ht="19.5" hidden="1" customHeight="1" outlineLevel="1" x14ac:dyDescent="0.35">
      <c r="B99" s="263" t="s">
        <v>509</v>
      </c>
    </row>
    <row r="100" spans="2:2" ht="20.25" hidden="1" customHeight="1" outlineLevel="2" x14ac:dyDescent="0.35">
      <c r="B100" s="83" t="s">
        <v>510</v>
      </c>
    </row>
    <row r="101" spans="2:2" ht="20.25" hidden="1" customHeight="1" outlineLevel="2" x14ac:dyDescent="0.35">
      <c r="B101" s="83" t="s">
        <v>511</v>
      </c>
    </row>
    <row r="102" spans="2:2" ht="20.25" hidden="1" customHeight="1" outlineLevel="2" x14ac:dyDescent="0.35">
      <c r="B102" s="83" t="s">
        <v>512</v>
      </c>
    </row>
    <row r="103" spans="2:2" ht="20.25" hidden="1" customHeight="1" outlineLevel="2" x14ac:dyDescent="0.35">
      <c r="B103" s="83" t="s">
        <v>516</v>
      </c>
    </row>
    <row r="104" spans="2:2" ht="20.25" hidden="1" customHeight="1" outlineLevel="2" x14ac:dyDescent="0.35">
      <c r="B104" s="83" t="s">
        <v>517</v>
      </c>
    </row>
    <row r="105" spans="2:2" ht="20.25" hidden="1" customHeight="1" outlineLevel="2" x14ac:dyDescent="0.35">
      <c r="B105" s="83" t="s">
        <v>518</v>
      </c>
    </row>
    <row r="106" spans="2:2" ht="20.25" hidden="1" customHeight="1" outlineLevel="2" x14ac:dyDescent="0.35">
      <c r="B106" s="83" t="s">
        <v>519</v>
      </c>
    </row>
    <row r="107" spans="2:2" ht="20.25" hidden="1" customHeight="1" outlineLevel="2" x14ac:dyDescent="0.35">
      <c r="B107" s="83" t="s">
        <v>520</v>
      </c>
    </row>
    <row r="108" spans="2:2" ht="20.25" hidden="1" customHeight="1" outlineLevel="2" x14ac:dyDescent="0.35">
      <c r="B108" s="83" t="s">
        <v>521</v>
      </c>
    </row>
    <row r="109" spans="2:2" ht="20.25" hidden="1" customHeight="1" outlineLevel="2" x14ac:dyDescent="0.35">
      <c r="B109" s="83" t="s">
        <v>522</v>
      </c>
    </row>
    <row r="110" spans="2:2" ht="20.25" hidden="1" customHeight="1" outlineLevel="2" x14ac:dyDescent="0.35">
      <c r="B110" s="83" t="s">
        <v>513</v>
      </c>
    </row>
    <row r="111" spans="2:2" ht="20.25" hidden="1" customHeight="1" outlineLevel="2" x14ac:dyDescent="0.35">
      <c r="B111" s="83" t="s">
        <v>644</v>
      </c>
    </row>
    <row r="112" spans="2:2" ht="20.25" hidden="1" customHeight="1" outlineLevel="2" x14ac:dyDescent="0.35">
      <c r="B112" s="83" t="s">
        <v>514</v>
      </c>
    </row>
    <row r="113" spans="2:4" ht="20.25" hidden="1" customHeight="1" outlineLevel="2" x14ac:dyDescent="0.35">
      <c r="B113" s="83" t="s">
        <v>515</v>
      </c>
    </row>
    <row r="114" spans="2:4" ht="20.25" hidden="1" customHeight="1" outlineLevel="2" x14ac:dyDescent="0.35">
      <c r="B114" s="83" t="s">
        <v>523</v>
      </c>
    </row>
    <row r="115" spans="2:4" ht="20.25" hidden="1" customHeight="1" outlineLevel="2" x14ac:dyDescent="0.35">
      <c r="B115" s="83" t="s">
        <v>524</v>
      </c>
    </row>
    <row r="116" spans="2:4" ht="20.25" hidden="1" customHeight="1" outlineLevel="2" x14ac:dyDescent="0.35">
      <c r="B116" s="83" t="s">
        <v>525</v>
      </c>
    </row>
    <row r="117" spans="2:4" ht="20.25" hidden="1" customHeight="1" outlineLevel="2" x14ac:dyDescent="0.35">
      <c r="B117" s="83" t="s">
        <v>526</v>
      </c>
    </row>
    <row r="118" spans="2:4" ht="20.25" hidden="1" customHeight="1" outlineLevel="2" x14ac:dyDescent="0.35">
      <c r="B118" s="83" t="s">
        <v>527</v>
      </c>
    </row>
    <row r="119" spans="2:4" ht="20.25" hidden="1" customHeight="1" outlineLevel="2" x14ac:dyDescent="0.35">
      <c r="B119" s="83" t="s">
        <v>528</v>
      </c>
    </row>
    <row r="120" spans="2:4" ht="20.25" hidden="1" customHeight="1" outlineLevel="2" x14ac:dyDescent="0.35">
      <c r="B120" s="83" t="s">
        <v>645</v>
      </c>
    </row>
    <row r="121" spans="2:4" ht="20.25" hidden="1" customHeight="1" outlineLevel="1" collapsed="1" x14ac:dyDescent="0.35">
      <c r="B121" s="83"/>
    </row>
    <row r="122" spans="2:4" ht="14.5" customHeight="1" collapsed="1" x14ac:dyDescent="0.35"/>
    <row r="123" spans="2:4" ht="35.25" customHeight="1" x14ac:dyDescent="0.35">
      <c r="B123" s="4" t="s">
        <v>336</v>
      </c>
    </row>
    <row r="124" spans="2:4" ht="20.25" hidden="1" customHeight="1" outlineLevel="1" x14ac:dyDescent="0.35">
      <c r="B124" s="83" t="s">
        <v>272</v>
      </c>
    </row>
    <row r="125" spans="2:4" ht="20.25" hidden="1" customHeight="1" outlineLevel="1" x14ac:dyDescent="0.35">
      <c r="B125" s="83" t="s">
        <v>529</v>
      </c>
    </row>
    <row r="126" spans="2:4" ht="17.25" hidden="1" customHeight="1" outlineLevel="1" x14ac:dyDescent="0.35">
      <c r="B126" s="83" t="s">
        <v>209</v>
      </c>
    </row>
    <row r="127" spans="2:4" ht="17.25" hidden="1" customHeight="1" outlineLevel="1" x14ac:dyDescent="0.35">
      <c r="B127" s="83" t="s">
        <v>530</v>
      </c>
      <c r="D127" s="2" t="s">
        <v>3</v>
      </c>
    </row>
    <row r="128" spans="2:4" ht="20.25" hidden="1" customHeight="1" outlineLevel="1" x14ac:dyDescent="0.35">
      <c r="B128" s="83" t="s">
        <v>531</v>
      </c>
    </row>
    <row r="129" spans="2:2" ht="20.25" hidden="1" customHeight="1" outlineLevel="1" x14ac:dyDescent="0.35">
      <c r="B129" s="83" t="s">
        <v>532</v>
      </c>
    </row>
    <row r="130" spans="2:2" ht="19.5" hidden="1" customHeight="1" outlineLevel="1" x14ac:dyDescent="0.35">
      <c r="B130" s="83" t="s">
        <v>533</v>
      </c>
    </row>
    <row r="131" spans="2:2" ht="22.5" customHeight="1" collapsed="1" x14ac:dyDescent="0.35"/>
    <row r="132" spans="2:2" ht="33" customHeight="1" x14ac:dyDescent="0.35">
      <c r="B132" s="4" t="s">
        <v>254</v>
      </c>
    </row>
    <row r="133" spans="2:2" ht="20.25" hidden="1" customHeight="1" outlineLevel="1" x14ac:dyDescent="0.35">
      <c r="B133" s="83" t="s">
        <v>2</v>
      </c>
    </row>
    <row r="134" spans="2:2" hidden="1" outlineLevel="1" x14ac:dyDescent="0.35">
      <c r="B134" s="83" t="s">
        <v>755</v>
      </c>
    </row>
    <row r="135" spans="2:2" ht="19.5" hidden="1" customHeight="1" outlineLevel="1" x14ac:dyDescent="0.35">
      <c r="B135" s="83" t="s">
        <v>534</v>
      </c>
    </row>
    <row r="136" spans="2:2" ht="20.25" customHeight="1" collapsed="1" x14ac:dyDescent="0.35">
      <c r="B136" s="83"/>
    </row>
    <row r="137" spans="2:2" ht="19.5" customHeight="1" x14ac:dyDescent="0.35">
      <c r="B137" s="83"/>
    </row>
    <row r="138" spans="2:2" ht="18.75" customHeight="1" x14ac:dyDescent="0.45">
      <c r="B138" s="6"/>
    </row>
    <row r="139" spans="2:2" ht="21" customHeight="1" x14ac:dyDescent="0.45">
      <c r="B139" s="262"/>
    </row>
    <row r="140" spans="2:2" ht="21" customHeight="1" x14ac:dyDescent="0.45">
      <c r="B140" s="6"/>
    </row>
    <row r="141" spans="2:2" ht="20.5" x14ac:dyDescent="0.45">
      <c r="B141" s="6"/>
    </row>
    <row r="142" spans="2:2" ht="20.5" x14ac:dyDescent="0.45">
      <c r="B142" s="6"/>
    </row>
    <row r="143" spans="2:2" ht="20.5" x14ac:dyDescent="0.45">
      <c r="B143" s="6"/>
    </row>
    <row r="144" spans="2:2" ht="20.5" x14ac:dyDescent="0.45">
      <c r="B144" s="6"/>
    </row>
    <row r="145" spans="2:2" ht="20.5" x14ac:dyDescent="0.45">
      <c r="B145" s="6"/>
    </row>
    <row r="146" spans="2:2" ht="20.5" x14ac:dyDescent="0.45">
      <c r="B146" s="6"/>
    </row>
    <row r="147" spans="2:2" ht="20.5" x14ac:dyDescent="0.45">
      <c r="B147" s="6"/>
    </row>
    <row r="148" spans="2:2" ht="20.5" x14ac:dyDescent="0.45">
      <c r="B148" s="6"/>
    </row>
    <row r="149" spans="2:2" ht="20.5" x14ac:dyDescent="0.45">
      <c r="B149" s="6"/>
    </row>
    <row r="150" spans="2:2" ht="20.5" x14ac:dyDescent="0.45">
      <c r="B150" s="6"/>
    </row>
    <row r="151" spans="2:2" ht="20.5" x14ac:dyDescent="0.45">
      <c r="B151" s="6"/>
    </row>
    <row r="152" spans="2:2" ht="20.5" x14ac:dyDescent="0.45">
      <c r="B152" s="6"/>
    </row>
    <row r="153" spans="2:2" ht="20.5" x14ac:dyDescent="0.45">
      <c r="B153" s="6"/>
    </row>
    <row r="154" spans="2:2" ht="20.5" x14ac:dyDescent="0.45">
      <c r="B154" s="6"/>
    </row>
    <row r="155" spans="2:2" ht="20.5" x14ac:dyDescent="0.45">
      <c r="B155" s="6"/>
    </row>
    <row r="156" spans="2:2" ht="20.5" x14ac:dyDescent="0.45">
      <c r="B156" s="6"/>
    </row>
    <row r="157" spans="2:2" ht="20.5" x14ac:dyDescent="0.45">
      <c r="B157" s="6"/>
    </row>
    <row r="158" spans="2:2" ht="20.5" x14ac:dyDescent="0.45">
      <c r="B158" s="6"/>
    </row>
    <row r="159" spans="2:2" ht="20.5" x14ac:dyDescent="0.45">
      <c r="B159" s="6"/>
    </row>
    <row r="160" spans="2:2" ht="20.5" x14ac:dyDescent="0.45">
      <c r="B160" s="6"/>
    </row>
    <row r="161" spans="2:2" ht="20.5" x14ac:dyDescent="0.45">
      <c r="B161" s="6"/>
    </row>
    <row r="162" spans="2:2" ht="20.5" x14ac:dyDescent="0.45">
      <c r="B162" s="6"/>
    </row>
    <row r="163" spans="2:2" ht="20.5" x14ac:dyDescent="0.45">
      <c r="B163" s="6"/>
    </row>
    <row r="164" spans="2:2" ht="20.5" x14ac:dyDescent="0.45">
      <c r="B164" s="6"/>
    </row>
    <row r="165" spans="2:2" ht="20.5" x14ac:dyDescent="0.45">
      <c r="B165" s="6"/>
    </row>
    <row r="166" spans="2:2" ht="20.5" x14ac:dyDescent="0.45">
      <c r="B166" s="6"/>
    </row>
    <row r="167" spans="2:2" ht="20.5" x14ac:dyDescent="0.45">
      <c r="B167" s="6"/>
    </row>
    <row r="168" spans="2:2" ht="20.5" x14ac:dyDescent="0.45">
      <c r="B168" s="6"/>
    </row>
    <row r="169" spans="2:2" ht="20.5" x14ac:dyDescent="0.45">
      <c r="B169" s="6"/>
    </row>
    <row r="170" spans="2:2" ht="20.5" x14ac:dyDescent="0.45">
      <c r="B170" s="6"/>
    </row>
    <row r="171" spans="2:2" ht="20.5" x14ac:dyDescent="0.45">
      <c r="B171" s="6"/>
    </row>
    <row r="172" spans="2:2" ht="20.5" x14ac:dyDescent="0.45">
      <c r="B172" s="6"/>
    </row>
    <row r="173" spans="2:2" ht="20.5" x14ac:dyDescent="0.45">
      <c r="B173" s="6"/>
    </row>
    <row r="174" spans="2:2" ht="20.5" x14ac:dyDescent="0.45">
      <c r="B174" s="6"/>
    </row>
    <row r="175" spans="2:2" ht="20.5" x14ac:dyDescent="0.45">
      <c r="B175" s="6"/>
    </row>
    <row r="176" spans="2:2" ht="20.5" x14ac:dyDescent="0.45">
      <c r="B176" s="6"/>
    </row>
    <row r="177" spans="2:2" ht="20.5" x14ac:dyDescent="0.45">
      <c r="B177" s="6"/>
    </row>
    <row r="178" spans="2:2" ht="20.5" x14ac:dyDescent="0.45">
      <c r="B178" s="6"/>
    </row>
    <row r="179" spans="2:2" ht="20.5" x14ac:dyDescent="0.45">
      <c r="B179" s="6"/>
    </row>
    <row r="180" spans="2:2" ht="20.5" x14ac:dyDescent="0.45">
      <c r="B180" s="6"/>
    </row>
    <row r="181" spans="2:2" ht="20.5" x14ac:dyDescent="0.45">
      <c r="B181" s="6"/>
    </row>
    <row r="182" spans="2:2" ht="20.5" x14ac:dyDescent="0.45">
      <c r="B182" s="6"/>
    </row>
    <row r="183" spans="2:2" ht="20.5" x14ac:dyDescent="0.45">
      <c r="B183" s="6"/>
    </row>
    <row r="184" spans="2:2" ht="20.5" x14ac:dyDescent="0.45">
      <c r="B184" s="6"/>
    </row>
    <row r="185" spans="2:2" ht="20.5" x14ac:dyDescent="0.45">
      <c r="B185" s="6"/>
    </row>
    <row r="186" spans="2:2" ht="20.5" x14ac:dyDescent="0.45">
      <c r="B186" s="6"/>
    </row>
    <row r="187" spans="2:2" ht="20.5" x14ac:dyDescent="0.45">
      <c r="B187" s="6"/>
    </row>
    <row r="188" spans="2:2" ht="20.5" x14ac:dyDescent="0.45">
      <c r="B188" s="6"/>
    </row>
    <row r="189" spans="2:2" ht="20.5" x14ac:dyDescent="0.45">
      <c r="B189" s="6"/>
    </row>
    <row r="190" spans="2:2" ht="20.5" x14ac:dyDescent="0.45">
      <c r="B190" s="6"/>
    </row>
    <row r="191" spans="2:2" ht="20.5" x14ac:dyDescent="0.45">
      <c r="B191" s="6"/>
    </row>
    <row r="192" spans="2:2" ht="20.5" x14ac:dyDescent="0.45">
      <c r="B192" s="6"/>
    </row>
    <row r="193" spans="2:2" ht="20.5" x14ac:dyDescent="0.45">
      <c r="B193" s="6"/>
    </row>
    <row r="194" spans="2:2" ht="20.5" x14ac:dyDescent="0.45">
      <c r="B194" s="6"/>
    </row>
    <row r="195" spans="2:2" ht="20.5" x14ac:dyDescent="0.45">
      <c r="B195" s="6"/>
    </row>
    <row r="196" spans="2:2" ht="20.5" x14ac:dyDescent="0.45">
      <c r="B196" s="6"/>
    </row>
    <row r="197" spans="2:2" ht="20.5" x14ac:dyDescent="0.45">
      <c r="B197" s="6"/>
    </row>
    <row r="198" spans="2:2" ht="20.5" x14ac:dyDescent="0.45">
      <c r="B198" s="6"/>
    </row>
    <row r="199" spans="2:2" ht="20.5" x14ac:dyDescent="0.45">
      <c r="B199" s="6"/>
    </row>
    <row r="200" spans="2:2" ht="20.5" x14ac:dyDescent="0.45">
      <c r="B200" s="6"/>
    </row>
    <row r="201" spans="2:2" ht="20.5" x14ac:dyDescent="0.45">
      <c r="B201" s="6"/>
    </row>
    <row r="202" spans="2:2" ht="20.5" x14ac:dyDescent="0.45">
      <c r="B202" s="6"/>
    </row>
    <row r="203" spans="2:2" ht="20.5" x14ac:dyDescent="0.45">
      <c r="B203" s="6"/>
    </row>
    <row r="204" spans="2:2" ht="20.5" x14ac:dyDescent="0.45">
      <c r="B204" s="6"/>
    </row>
    <row r="205" spans="2:2" ht="20.5" x14ac:dyDescent="0.45">
      <c r="B205" s="6"/>
    </row>
    <row r="206" spans="2:2" ht="20.5" x14ac:dyDescent="0.45">
      <c r="B206" s="6"/>
    </row>
    <row r="207" spans="2:2" ht="20.5" x14ac:dyDescent="0.45">
      <c r="B207" s="6"/>
    </row>
    <row r="208" spans="2:2" ht="20.5" x14ac:dyDescent="0.45">
      <c r="B208" s="6"/>
    </row>
    <row r="209" spans="2:2" ht="20.5" x14ac:dyDescent="0.45">
      <c r="B209" s="6"/>
    </row>
    <row r="210" spans="2:2" ht="20.5" x14ac:dyDescent="0.45">
      <c r="B210" s="6"/>
    </row>
    <row r="211" spans="2:2" ht="20.5" x14ac:dyDescent="0.45">
      <c r="B211" s="6"/>
    </row>
    <row r="212" spans="2:2" ht="20.5" x14ac:dyDescent="0.45">
      <c r="B212" s="6"/>
    </row>
    <row r="213" spans="2:2" ht="20.5" x14ac:dyDescent="0.45">
      <c r="B213" s="6"/>
    </row>
    <row r="214" spans="2:2" ht="20.5" x14ac:dyDescent="0.45">
      <c r="B214" s="6"/>
    </row>
    <row r="215" spans="2:2" ht="20.5" x14ac:dyDescent="0.45">
      <c r="B215" s="6"/>
    </row>
    <row r="216" spans="2:2" ht="20.5" x14ac:dyDescent="0.45">
      <c r="B216" s="6"/>
    </row>
    <row r="217" spans="2:2" ht="20.5" x14ac:dyDescent="0.45">
      <c r="B217" s="6"/>
    </row>
    <row r="218" spans="2:2" ht="20.5" x14ac:dyDescent="0.45">
      <c r="B218" s="6"/>
    </row>
    <row r="219" spans="2:2" ht="20.5" x14ac:dyDescent="0.45">
      <c r="B219" s="6"/>
    </row>
    <row r="220" spans="2:2" ht="20.5" x14ac:dyDescent="0.45">
      <c r="B220" s="6"/>
    </row>
    <row r="221" spans="2:2" ht="20.5" x14ac:dyDescent="0.45">
      <c r="B221" s="6"/>
    </row>
    <row r="222" spans="2:2" ht="20.5" x14ac:dyDescent="0.45">
      <c r="B222" s="6"/>
    </row>
    <row r="223" spans="2:2" ht="20.5" x14ac:dyDescent="0.45">
      <c r="B223" s="6"/>
    </row>
    <row r="224" spans="2:2" ht="20.5" x14ac:dyDescent="0.45">
      <c r="B224" s="6"/>
    </row>
    <row r="225" spans="2:2" ht="20.5" x14ac:dyDescent="0.45">
      <c r="B225" s="6"/>
    </row>
    <row r="226" spans="2:2" ht="20.5" x14ac:dyDescent="0.45">
      <c r="B226" s="6"/>
    </row>
    <row r="227" spans="2:2" ht="20.5" x14ac:dyDescent="0.45">
      <c r="B227" s="6"/>
    </row>
    <row r="228" spans="2:2" ht="20.5" x14ac:dyDescent="0.45">
      <c r="B228" s="6"/>
    </row>
    <row r="229" spans="2:2" ht="20.5" x14ac:dyDescent="0.45">
      <c r="B229" s="6"/>
    </row>
    <row r="230" spans="2:2" ht="20.5" x14ac:dyDescent="0.45">
      <c r="B230" s="6"/>
    </row>
    <row r="231" spans="2:2" ht="20.5" x14ac:dyDescent="0.45">
      <c r="B231" s="6"/>
    </row>
    <row r="232" spans="2:2" ht="20.5" x14ac:dyDescent="0.45">
      <c r="B232" s="6"/>
    </row>
    <row r="233" spans="2:2" ht="20.5" x14ac:dyDescent="0.45">
      <c r="B233" s="6"/>
    </row>
    <row r="234" spans="2:2" ht="20.5" x14ac:dyDescent="0.45">
      <c r="B234" s="6"/>
    </row>
    <row r="235" spans="2:2" ht="20.5" x14ac:dyDescent="0.45">
      <c r="B235" s="6"/>
    </row>
    <row r="236" spans="2:2" ht="20.5" x14ac:dyDescent="0.45">
      <c r="B236" s="6"/>
    </row>
    <row r="237" spans="2:2" ht="20.5" x14ac:dyDescent="0.45">
      <c r="B237" s="6"/>
    </row>
    <row r="238" spans="2:2" ht="20.5" x14ac:dyDescent="0.45">
      <c r="B238" s="6"/>
    </row>
    <row r="239" spans="2:2" ht="20.5" x14ac:dyDescent="0.45">
      <c r="B239" s="6"/>
    </row>
    <row r="240" spans="2:2" ht="20.5" x14ac:dyDescent="0.45">
      <c r="B240" s="6"/>
    </row>
    <row r="241" spans="2:2" ht="20.5" x14ac:dyDescent="0.45">
      <c r="B241" s="6"/>
    </row>
    <row r="242" spans="2:2" ht="20.5" x14ac:dyDescent="0.45">
      <c r="B242" s="6"/>
    </row>
    <row r="243" spans="2:2" ht="20.5" x14ac:dyDescent="0.45">
      <c r="B243" s="6"/>
    </row>
    <row r="244" spans="2:2" ht="20.5" x14ac:dyDescent="0.45">
      <c r="B244" s="6"/>
    </row>
    <row r="245" spans="2:2" ht="20.5" x14ac:dyDescent="0.45">
      <c r="B245" s="6"/>
    </row>
    <row r="246" spans="2:2" ht="20.5" x14ac:dyDescent="0.45">
      <c r="B246" s="6"/>
    </row>
    <row r="247" spans="2:2" ht="20.5" x14ac:dyDescent="0.45">
      <c r="B247" s="6"/>
    </row>
    <row r="248" spans="2:2" ht="20.5" x14ac:dyDescent="0.45">
      <c r="B248" s="6"/>
    </row>
    <row r="249" spans="2:2" ht="20.5" x14ac:dyDescent="0.45">
      <c r="B249" s="6"/>
    </row>
    <row r="250" spans="2:2" ht="20.5" x14ac:dyDescent="0.45">
      <c r="B250" s="6"/>
    </row>
    <row r="251" spans="2:2" ht="20.5" x14ac:dyDescent="0.45">
      <c r="B251" s="6"/>
    </row>
    <row r="252" spans="2:2" ht="20.5" x14ac:dyDescent="0.45">
      <c r="B252" s="6"/>
    </row>
    <row r="253" spans="2:2" ht="20.5" x14ac:dyDescent="0.45">
      <c r="B253" s="6"/>
    </row>
    <row r="254" spans="2:2" ht="20.5" x14ac:dyDescent="0.45">
      <c r="B254" s="6"/>
    </row>
    <row r="255" spans="2:2" ht="20.5" x14ac:dyDescent="0.45">
      <c r="B255" s="6"/>
    </row>
    <row r="256" spans="2:2" ht="20.5" x14ac:dyDescent="0.45">
      <c r="B256" s="6"/>
    </row>
    <row r="257" spans="2:2" ht="20.5" x14ac:dyDescent="0.45">
      <c r="B257" s="6"/>
    </row>
    <row r="258" spans="2:2" ht="20.5" x14ac:dyDescent="0.45">
      <c r="B258" s="6"/>
    </row>
    <row r="259" spans="2:2" ht="20.5" x14ac:dyDescent="0.45">
      <c r="B259" s="6"/>
    </row>
    <row r="260" spans="2:2" ht="20.5" x14ac:dyDescent="0.45">
      <c r="B260" s="6"/>
    </row>
    <row r="261" spans="2:2" ht="20.5" x14ac:dyDescent="0.45">
      <c r="B261" s="6"/>
    </row>
    <row r="262" spans="2:2" ht="20.5" x14ac:dyDescent="0.45">
      <c r="B262" s="6"/>
    </row>
    <row r="263" spans="2:2" ht="20.5" x14ac:dyDescent="0.45">
      <c r="B263" s="6"/>
    </row>
    <row r="264" spans="2:2" ht="20.5" x14ac:dyDescent="0.45">
      <c r="B264" s="6"/>
    </row>
    <row r="265" spans="2:2" ht="20.5" x14ac:dyDescent="0.45">
      <c r="B265" s="6"/>
    </row>
    <row r="266" spans="2:2" ht="20.5" x14ac:dyDescent="0.45">
      <c r="B266" s="6"/>
    </row>
    <row r="267" spans="2:2" ht="20.5" x14ac:dyDescent="0.45">
      <c r="B267" s="6"/>
    </row>
    <row r="268" spans="2:2" ht="20.5" x14ac:dyDescent="0.45">
      <c r="B268" s="6"/>
    </row>
    <row r="269" spans="2:2" ht="20.5" x14ac:dyDescent="0.45">
      <c r="B269" s="6"/>
    </row>
    <row r="270" spans="2:2" ht="20.5" x14ac:dyDescent="0.45">
      <c r="B270" s="6"/>
    </row>
    <row r="271" spans="2:2" ht="20.5" x14ac:dyDescent="0.45">
      <c r="B271" s="6"/>
    </row>
    <row r="272" spans="2:2" ht="20.5" x14ac:dyDescent="0.45">
      <c r="B272" s="6"/>
    </row>
    <row r="273" spans="2:2" ht="20.5" x14ac:dyDescent="0.45">
      <c r="B273" s="6"/>
    </row>
    <row r="274" spans="2:2" ht="20.5" x14ac:dyDescent="0.45">
      <c r="B274" s="6"/>
    </row>
    <row r="275" spans="2:2" ht="20.5" x14ac:dyDescent="0.45">
      <c r="B275" s="6"/>
    </row>
    <row r="276" spans="2:2" ht="20.5" x14ac:dyDescent="0.45">
      <c r="B276" s="6"/>
    </row>
    <row r="277" spans="2:2" ht="20.5" x14ac:dyDescent="0.45">
      <c r="B277" s="6"/>
    </row>
    <row r="278" spans="2:2" ht="20.5" x14ac:dyDescent="0.45">
      <c r="B278" s="6"/>
    </row>
    <row r="279" spans="2:2" ht="20.5" x14ac:dyDescent="0.45">
      <c r="B279" s="6"/>
    </row>
    <row r="280" spans="2:2" ht="20.5" x14ac:dyDescent="0.45">
      <c r="B280" s="6"/>
    </row>
    <row r="281" spans="2:2" ht="20.5" x14ac:dyDescent="0.45">
      <c r="B281" s="6"/>
    </row>
    <row r="282" spans="2:2" ht="20.5" x14ac:dyDescent="0.45">
      <c r="B282" s="6"/>
    </row>
    <row r="283" spans="2:2" ht="20.5" x14ac:dyDescent="0.45">
      <c r="B283" s="6"/>
    </row>
    <row r="284" spans="2:2" ht="20.5" x14ac:dyDescent="0.45">
      <c r="B284" s="6"/>
    </row>
    <row r="285" spans="2:2" ht="20.5" x14ac:dyDescent="0.45">
      <c r="B285" s="6"/>
    </row>
    <row r="286" spans="2:2" ht="20.5" x14ac:dyDescent="0.45">
      <c r="B286" s="6"/>
    </row>
    <row r="287" spans="2:2" ht="20.5" x14ac:dyDescent="0.45">
      <c r="B287" s="6"/>
    </row>
    <row r="288" spans="2:2" ht="20.5" x14ac:dyDescent="0.45">
      <c r="B288" s="6"/>
    </row>
    <row r="289" spans="2:2" ht="20.5" x14ac:dyDescent="0.45">
      <c r="B289" s="6"/>
    </row>
    <row r="290" spans="2:2" ht="20.5" x14ac:dyDescent="0.45">
      <c r="B290" s="6"/>
    </row>
    <row r="291" spans="2:2" ht="20.5" x14ac:dyDescent="0.45">
      <c r="B291" s="6"/>
    </row>
    <row r="292" spans="2:2" ht="20.5" x14ac:dyDescent="0.45">
      <c r="B292" s="6"/>
    </row>
    <row r="293" spans="2:2" ht="20.5" x14ac:dyDescent="0.45">
      <c r="B293" s="6"/>
    </row>
    <row r="294" spans="2:2" ht="20.5" x14ac:dyDescent="0.45">
      <c r="B294" s="6"/>
    </row>
    <row r="295" spans="2:2" ht="20.5" x14ac:dyDescent="0.45">
      <c r="B295" s="6"/>
    </row>
    <row r="296" spans="2:2" ht="20.5" x14ac:dyDescent="0.45">
      <c r="B296" s="6"/>
    </row>
    <row r="297" spans="2:2" ht="20.5" x14ac:dyDescent="0.45">
      <c r="B297" s="6"/>
    </row>
    <row r="298" spans="2:2" ht="20.5" x14ac:dyDescent="0.45">
      <c r="B298" s="6"/>
    </row>
    <row r="299" spans="2:2" ht="20.5" x14ac:dyDescent="0.45">
      <c r="B299" s="6"/>
    </row>
    <row r="300" spans="2:2" ht="20.5" x14ac:dyDescent="0.45">
      <c r="B300" s="6"/>
    </row>
    <row r="301" spans="2:2" ht="20.5" x14ac:dyDescent="0.45">
      <c r="B301" s="6"/>
    </row>
    <row r="302" spans="2:2" ht="20.5" x14ac:dyDescent="0.45">
      <c r="B302" s="6"/>
    </row>
    <row r="303" spans="2:2" ht="20.5" x14ac:dyDescent="0.45">
      <c r="B303" s="6"/>
    </row>
    <row r="304" spans="2:2" ht="20.5" x14ac:dyDescent="0.45">
      <c r="B304" s="6"/>
    </row>
    <row r="305" spans="2:2" ht="20.5" x14ac:dyDescent="0.45">
      <c r="B305" s="6"/>
    </row>
    <row r="306" spans="2:2" ht="20.5" x14ac:dyDescent="0.45">
      <c r="B306" s="6"/>
    </row>
    <row r="307" spans="2:2" ht="20.5" x14ac:dyDescent="0.45">
      <c r="B307" s="6"/>
    </row>
    <row r="308" spans="2:2" ht="20.5" x14ac:dyDescent="0.45">
      <c r="B308" s="6"/>
    </row>
    <row r="309" spans="2:2" ht="20.5" x14ac:dyDescent="0.45">
      <c r="B309" s="6"/>
    </row>
    <row r="310" spans="2:2" ht="20.5" x14ac:dyDescent="0.45">
      <c r="B310" s="6"/>
    </row>
    <row r="311" spans="2:2" ht="20.5" x14ac:dyDescent="0.45">
      <c r="B311" s="6"/>
    </row>
    <row r="312" spans="2:2" ht="20.5" x14ac:dyDescent="0.45">
      <c r="B312" s="6"/>
    </row>
    <row r="313" spans="2:2" ht="20.5" x14ac:dyDescent="0.45">
      <c r="B313" s="6"/>
    </row>
    <row r="314" spans="2:2" ht="20.5" x14ac:dyDescent="0.45">
      <c r="B314" s="6"/>
    </row>
    <row r="315" spans="2:2" ht="20.5" x14ac:dyDescent="0.45">
      <c r="B315" s="6"/>
    </row>
    <row r="316" spans="2:2" ht="20.5" x14ac:dyDescent="0.45">
      <c r="B316" s="6"/>
    </row>
    <row r="317" spans="2:2" ht="20.5" x14ac:dyDescent="0.45">
      <c r="B317" s="6"/>
    </row>
    <row r="318" spans="2:2" ht="20.5" x14ac:dyDescent="0.45">
      <c r="B318" s="6"/>
    </row>
    <row r="319" spans="2:2" ht="20.5" x14ac:dyDescent="0.45">
      <c r="B319" s="6"/>
    </row>
    <row r="320" spans="2:2" ht="20.5" x14ac:dyDescent="0.45">
      <c r="B320" s="6"/>
    </row>
    <row r="321" spans="2:2" ht="20.5" x14ac:dyDescent="0.45">
      <c r="B321" s="6"/>
    </row>
    <row r="322" spans="2:2" ht="20.5" x14ac:dyDescent="0.45">
      <c r="B322" s="6"/>
    </row>
    <row r="323" spans="2:2" ht="20.5" x14ac:dyDescent="0.45">
      <c r="B323" s="6"/>
    </row>
    <row r="324" spans="2:2" ht="20.5" x14ac:dyDescent="0.45">
      <c r="B324" s="6"/>
    </row>
    <row r="325" spans="2:2" ht="20.5" x14ac:dyDescent="0.45">
      <c r="B325" s="6"/>
    </row>
    <row r="326" spans="2:2" ht="20.5" x14ac:dyDescent="0.45">
      <c r="B326" s="6"/>
    </row>
    <row r="327" spans="2:2" ht="20.5" x14ac:dyDescent="0.45">
      <c r="B327" s="6"/>
    </row>
    <row r="328" spans="2:2" ht="20.5" x14ac:dyDescent="0.45">
      <c r="B328" s="6"/>
    </row>
    <row r="329" spans="2:2" ht="20.5" x14ac:dyDescent="0.45">
      <c r="B329" s="6"/>
    </row>
    <row r="330" spans="2:2" ht="20.5" x14ac:dyDescent="0.45">
      <c r="B330" s="6"/>
    </row>
    <row r="331" spans="2:2" ht="20.5" x14ac:dyDescent="0.45">
      <c r="B331" s="6"/>
    </row>
    <row r="332" spans="2:2" ht="20.5" x14ac:dyDescent="0.45">
      <c r="B332" s="6"/>
    </row>
    <row r="333" spans="2:2" ht="20.5" x14ac:dyDescent="0.45">
      <c r="B333" s="6"/>
    </row>
    <row r="334" spans="2:2" ht="20.5" x14ac:dyDescent="0.45">
      <c r="B334" s="6"/>
    </row>
    <row r="335" spans="2:2" ht="20.5" x14ac:dyDescent="0.45">
      <c r="B335" s="6"/>
    </row>
    <row r="336" spans="2:2" ht="20.5" x14ac:dyDescent="0.45">
      <c r="B336" s="6"/>
    </row>
    <row r="337" spans="2:2" ht="20.5" x14ac:dyDescent="0.45">
      <c r="B337" s="6"/>
    </row>
    <row r="338" spans="2:2" ht="20.5" x14ac:dyDescent="0.45">
      <c r="B338" s="6"/>
    </row>
    <row r="339" spans="2:2" ht="20.5" x14ac:dyDescent="0.45">
      <c r="B339" s="6"/>
    </row>
    <row r="340" spans="2:2" ht="20.5" x14ac:dyDescent="0.45">
      <c r="B340" s="6"/>
    </row>
    <row r="341" spans="2:2" ht="20.5" x14ac:dyDescent="0.45">
      <c r="B341" s="6"/>
    </row>
    <row r="342" spans="2:2" ht="20.5" x14ac:dyDescent="0.45">
      <c r="B342" s="6"/>
    </row>
    <row r="343" spans="2:2" ht="20.5" x14ac:dyDescent="0.45">
      <c r="B343" s="6"/>
    </row>
    <row r="344" spans="2:2" ht="20.5" x14ac:dyDescent="0.45">
      <c r="B344" s="6"/>
    </row>
    <row r="345" spans="2:2" ht="20.5" x14ac:dyDescent="0.45">
      <c r="B345" s="6"/>
    </row>
    <row r="346" spans="2:2" ht="20.5" x14ac:dyDescent="0.45">
      <c r="B346" s="6"/>
    </row>
    <row r="347" spans="2:2" ht="20.5" x14ac:dyDescent="0.45">
      <c r="B347" s="6"/>
    </row>
    <row r="348" spans="2:2" ht="20.5" x14ac:dyDescent="0.45">
      <c r="B348" s="6"/>
    </row>
    <row r="349" spans="2:2" ht="20.5" x14ac:dyDescent="0.45">
      <c r="B349" s="6"/>
    </row>
    <row r="350" spans="2:2" ht="20.5" x14ac:dyDescent="0.45">
      <c r="B350" s="6"/>
    </row>
    <row r="351" spans="2:2" ht="20.5" x14ac:dyDescent="0.45">
      <c r="B351" s="6"/>
    </row>
    <row r="352" spans="2:2" ht="20.5" x14ac:dyDescent="0.45">
      <c r="B352" s="6"/>
    </row>
    <row r="353" spans="2:2" ht="20.5" x14ac:dyDescent="0.45">
      <c r="B353" s="6"/>
    </row>
    <row r="354" spans="2:2" ht="20.5" x14ac:dyDescent="0.45">
      <c r="B354" s="6"/>
    </row>
    <row r="355" spans="2:2" ht="20.5" x14ac:dyDescent="0.45">
      <c r="B355" s="6"/>
    </row>
    <row r="356" spans="2:2" ht="20.5" x14ac:dyDescent="0.45">
      <c r="B356" s="6"/>
    </row>
    <row r="357" spans="2:2" ht="20.5" x14ac:dyDescent="0.45">
      <c r="B357" s="6"/>
    </row>
    <row r="358" spans="2:2" ht="20.5" x14ac:dyDescent="0.45">
      <c r="B358" s="6"/>
    </row>
    <row r="359" spans="2:2" ht="20.5" x14ac:dyDescent="0.45">
      <c r="B359" s="6"/>
    </row>
    <row r="360" spans="2:2" ht="20.5" x14ac:dyDescent="0.45">
      <c r="B360" s="6"/>
    </row>
    <row r="361" spans="2:2" ht="20.5" x14ac:dyDescent="0.45">
      <c r="B361" s="6"/>
    </row>
    <row r="362" spans="2:2" ht="20.5" x14ac:dyDescent="0.45">
      <c r="B362" s="6"/>
    </row>
    <row r="363" spans="2:2" ht="20.5" x14ac:dyDescent="0.45">
      <c r="B363" s="6"/>
    </row>
    <row r="364" spans="2:2" ht="20.5" x14ac:dyDescent="0.45">
      <c r="B364" s="6"/>
    </row>
    <row r="365" spans="2:2" ht="20.5" x14ac:dyDescent="0.45">
      <c r="B365" s="6"/>
    </row>
    <row r="366" spans="2:2" ht="20.5" x14ac:dyDescent="0.45">
      <c r="B366" s="6"/>
    </row>
    <row r="367" spans="2:2" ht="20.5" x14ac:dyDescent="0.45">
      <c r="B367" s="6"/>
    </row>
    <row r="368" spans="2:2" ht="20.5" x14ac:dyDescent="0.45">
      <c r="B368" s="6"/>
    </row>
    <row r="369" spans="2:2" ht="20.5" x14ac:dyDescent="0.45">
      <c r="B369" s="6"/>
    </row>
    <row r="370" spans="2:2" ht="20.5" x14ac:dyDescent="0.45">
      <c r="B370" s="6"/>
    </row>
    <row r="371" spans="2:2" ht="20.5" x14ac:dyDescent="0.45">
      <c r="B371" s="6"/>
    </row>
    <row r="372" spans="2:2" ht="20.5" x14ac:dyDescent="0.45">
      <c r="B372" s="6"/>
    </row>
    <row r="373" spans="2:2" ht="20.5" x14ac:dyDescent="0.45">
      <c r="B373" s="6"/>
    </row>
    <row r="374" spans="2:2" ht="20.5" x14ac:dyDescent="0.45">
      <c r="B374" s="6"/>
    </row>
    <row r="375" spans="2:2" ht="20.5" x14ac:dyDescent="0.45">
      <c r="B375" s="6"/>
    </row>
    <row r="376" spans="2:2" ht="20.5" x14ac:dyDescent="0.45">
      <c r="B376" s="6"/>
    </row>
    <row r="377" spans="2:2" ht="20.5" x14ac:dyDescent="0.45">
      <c r="B377" s="6"/>
    </row>
    <row r="378" spans="2:2" ht="20.5" x14ac:dyDescent="0.45">
      <c r="B378" s="6"/>
    </row>
    <row r="379" spans="2:2" ht="20.5" x14ac:dyDescent="0.45">
      <c r="B379" s="6"/>
    </row>
    <row r="380" spans="2:2" ht="20.5" x14ac:dyDescent="0.45">
      <c r="B380" s="6"/>
    </row>
    <row r="381" spans="2:2" ht="20.5" x14ac:dyDescent="0.45">
      <c r="B381" s="6"/>
    </row>
    <row r="382" spans="2:2" ht="20.5" x14ac:dyDescent="0.45">
      <c r="B382" s="6"/>
    </row>
    <row r="383" spans="2:2" ht="20.5" x14ac:dyDescent="0.45">
      <c r="B383" s="6"/>
    </row>
    <row r="384" spans="2:2" ht="20.5" x14ac:dyDescent="0.45">
      <c r="B384" s="6"/>
    </row>
    <row r="385" spans="2:2" ht="20.5" x14ac:dyDescent="0.45">
      <c r="B385" s="6"/>
    </row>
    <row r="386" spans="2:2" ht="20.5" x14ac:dyDescent="0.45">
      <c r="B386" s="6"/>
    </row>
    <row r="387" spans="2:2" ht="20.5" x14ac:dyDescent="0.45">
      <c r="B387" s="6"/>
    </row>
    <row r="388" spans="2:2" ht="20.5" x14ac:dyDescent="0.45">
      <c r="B388" s="6"/>
    </row>
    <row r="389" spans="2:2" ht="20.5" x14ac:dyDescent="0.45">
      <c r="B389" s="6"/>
    </row>
    <row r="390" spans="2:2" ht="20.5" x14ac:dyDescent="0.45">
      <c r="B390" s="6"/>
    </row>
    <row r="391" spans="2:2" ht="20.5" x14ac:dyDescent="0.45">
      <c r="B391" s="6"/>
    </row>
    <row r="392" spans="2:2" ht="20.5" x14ac:dyDescent="0.45">
      <c r="B392" s="6"/>
    </row>
    <row r="393" spans="2:2" ht="20.5" x14ac:dyDescent="0.45">
      <c r="B393" s="6"/>
    </row>
    <row r="394" spans="2:2" ht="20.5" x14ac:dyDescent="0.45">
      <c r="B394" s="6"/>
    </row>
    <row r="395" spans="2:2" ht="20.5" x14ac:dyDescent="0.45">
      <c r="B395" s="6"/>
    </row>
    <row r="396" spans="2:2" ht="20.5" x14ac:dyDescent="0.45">
      <c r="B396" s="6"/>
    </row>
    <row r="397" spans="2:2" ht="20.5" x14ac:dyDescent="0.45">
      <c r="B397" s="6"/>
    </row>
    <row r="398" spans="2:2" ht="20.5" x14ac:dyDescent="0.45">
      <c r="B398" s="6"/>
    </row>
    <row r="399" spans="2:2" ht="20.5" x14ac:dyDescent="0.45">
      <c r="B399" s="6"/>
    </row>
    <row r="400" spans="2:2" ht="20.5" x14ac:dyDescent="0.45">
      <c r="B400" s="6"/>
    </row>
    <row r="401" spans="2:2" ht="20.5" x14ac:dyDescent="0.45">
      <c r="B401" s="6"/>
    </row>
    <row r="402" spans="2:2" ht="20.5" x14ac:dyDescent="0.45">
      <c r="B402" s="6"/>
    </row>
    <row r="403" spans="2:2" ht="20.5" x14ac:dyDescent="0.45">
      <c r="B403" s="6"/>
    </row>
    <row r="404" spans="2:2" ht="20.5" x14ac:dyDescent="0.45">
      <c r="B404" s="6"/>
    </row>
    <row r="405" spans="2:2" ht="20.5" x14ac:dyDescent="0.45">
      <c r="B405" s="6"/>
    </row>
    <row r="406" spans="2:2" ht="20.5" x14ac:dyDescent="0.45">
      <c r="B406" s="6"/>
    </row>
    <row r="407" spans="2:2" ht="20.5" x14ac:dyDescent="0.45">
      <c r="B407" s="6"/>
    </row>
    <row r="408" spans="2:2" ht="20.5" x14ac:dyDescent="0.45">
      <c r="B408" s="6"/>
    </row>
    <row r="409" spans="2:2" ht="20.5" x14ac:dyDescent="0.45">
      <c r="B409" s="6"/>
    </row>
    <row r="410" spans="2:2" ht="20.5" x14ac:dyDescent="0.45">
      <c r="B410" s="6"/>
    </row>
    <row r="411" spans="2:2" ht="20.5" x14ac:dyDescent="0.45">
      <c r="B411" s="6"/>
    </row>
    <row r="412" spans="2:2" ht="20.5" x14ac:dyDescent="0.45">
      <c r="B412" s="6"/>
    </row>
    <row r="413" spans="2:2" ht="20.5" x14ac:dyDescent="0.45">
      <c r="B413" s="6"/>
    </row>
    <row r="414" spans="2:2" ht="20.5" x14ac:dyDescent="0.45">
      <c r="B414" s="6"/>
    </row>
    <row r="415" spans="2:2" ht="20.5" x14ac:dyDescent="0.45">
      <c r="B415" s="6"/>
    </row>
    <row r="416" spans="2:2" ht="20.5" x14ac:dyDescent="0.45">
      <c r="B416" s="6"/>
    </row>
    <row r="417" spans="2:2" ht="20.5" x14ac:dyDescent="0.45">
      <c r="B417" s="6"/>
    </row>
    <row r="418" spans="2:2" ht="20.5" x14ac:dyDescent="0.45">
      <c r="B418" s="6"/>
    </row>
    <row r="419" spans="2:2" ht="20.5" x14ac:dyDescent="0.45">
      <c r="B419" s="6"/>
    </row>
    <row r="420" spans="2:2" ht="20.5" x14ac:dyDescent="0.45">
      <c r="B420" s="6"/>
    </row>
    <row r="421" spans="2:2" ht="20.5" x14ac:dyDescent="0.45">
      <c r="B421" s="6"/>
    </row>
    <row r="422" spans="2:2" ht="20.5" x14ac:dyDescent="0.45">
      <c r="B422" s="6"/>
    </row>
    <row r="423" spans="2:2" ht="20.5" x14ac:dyDescent="0.45">
      <c r="B423" s="6"/>
    </row>
    <row r="424" spans="2:2" ht="20.5" x14ac:dyDescent="0.45">
      <c r="B424" s="6"/>
    </row>
    <row r="425" spans="2:2" ht="20.5" x14ac:dyDescent="0.45">
      <c r="B425" s="6"/>
    </row>
    <row r="426" spans="2:2" ht="20.5" x14ac:dyDescent="0.45">
      <c r="B426" s="6"/>
    </row>
    <row r="427" spans="2:2" ht="20.5" x14ac:dyDescent="0.45">
      <c r="B427" s="6"/>
    </row>
    <row r="428" spans="2:2" ht="20.5" x14ac:dyDescent="0.45">
      <c r="B428" s="6"/>
    </row>
    <row r="429" spans="2:2" ht="20.5" x14ac:dyDescent="0.45">
      <c r="B429" s="6"/>
    </row>
    <row r="430" spans="2:2" ht="20.5" x14ac:dyDescent="0.45">
      <c r="B430" s="6"/>
    </row>
    <row r="431" spans="2:2" ht="20.5" x14ac:dyDescent="0.45">
      <c r="B431" s="6"/>
    </row>
    <row r="432" spans="2:2" ht="20.5" x14ac:dyDescent="0.45">
      <c r="B432" s="6"/>
    </row>
    <row r="433" spans="2:2" ht="20.5" x14ac:dyDescent="0.45">
      <c r="B433" s="6"/>
    </row>
    <row r="434" spans="2:2" ht="20.5" x14ac:dyDescent="0.45">
      <c r="B434" s="6"/>
    </row>
    <row r="435" spans="2:2" ht="20.5" x14ac:dyDescent="0.45">
      <c r="B435" s="6"/>
    </row>
    <row r="436" spans="2:2" ht="20.5" x14ac:dyDescent="0.45">
      <c r="B436" s="6"/>
    </row>
    <row r="437" spans="2:2" ht="20.5" x14ac:dyDescent="0.45">
      <c r="B437" s="6"/>
    </row>
    <row r="438" spans="2:2" ht="20.5" x14ac:dyDescent="0.45">
      <c r="B438" s="6"/>
    </row>
    <row r="439" spans="2:2" ht="20.5" x14ac:dyDescent="0.45">
      <c r="B439" s="6"/>
    </row>
    <row r="440" spans="2:2" ht="20.5" x14ac:dyDescent="0.45">
      <c r="B440" s="6"/>
    </row>
    <row r="441" spans="2:2" ht="20.5" x14ac:dyDescent="0.45">
      <c r="B441" s="6"/>
    </row>
    <row r="442" spans="2:2" ht="20.5" x14ac:dyDescent="0.45">
      <c r="B442" s="6"/>
    </row>
    <row r="443" spans="2:2" ht="20.5" x14ac:dyDescent="0.45">
      <c r="B443" s="6"/>
    </row>
    <row r="444" spans="2:2" ht="20.5" x14ac:dyDescent="0.45">
      <c r="B444" s="6"/>
    </row>
    <row r="445" spans="2:2" ht="20.5" x14ac:dyDescent="0.45">
      <c r="B445" s="6"/>
    </row>
    <row r="446" spans="2:2" ht="20.5" x14ac:dyDescent="0.45">
      <c r="B446" s="6"/>
    </row>
    <row r="447" spans="2:2" ht="20.5" x14ac:dyDescent="0.45">
      <c r="B447" s="6"/>
    </row>
    <row r="448" spans="2:2" ht="20.5" x14ac:dyDescent="0.45">
      <c r="B448" s="6"/>
    </row>
    <row r="449" spans="2:2" ht="20.5" x14ac:dyDescent="0.45">
      <c r="B449" s="6"/>
    </row>
    <row r="450" spans="2:2" ht="20.5" x14ac:dyDescent="0.45">
      <c r="B450" s="6"/>
    </row>
    <row r="451" spans="2:2" ht="20.5" x14ac:dyDescent="0.45">
      <c r="B451" s="6"/>
    </row>
    <row r="452" spans="2:2" ht="20.5" x14ac:dyDescent="0.45">
      <c r="B452" s="6"/>
    </row>
    <row r="453" spans="2:2" ht="20.5" x14ac:dyDescent="0.45">
      <c r="B453" s="6"/>
    </row>
    <row r="454" spans="2:2" ht="20.5" x14ac:dyDescent="0.45">
      <c r="B454" s="6"/>
    </row>
    <row r="455" spans="2:2" ht="20.5" x14ac:dyDescent="0.45">
      <c r="B455" s="6"/>
    </row>
    <row r="456" spans="2:2" ht="20.5" x14ac:dyDescent="0.45">
      <c r="B456" s="6"/>
    </row>
    <row r="457" spans="2:2" ht="20.5" x14ac:dyDescent="0.45">
      <c r="B457" s="6"/>
    </row>
    <row r="458" spans="2:2" ht="20.5" x14ac:dyDescent="0.45">
      <c r="B458" s="6"/>
    </row>
    <row r="459" spans="2:2" ht="20.5" x14ac:dyDescent="0.45">
      <c r="B459" s="6"/>
    </row>
    <row r="460" spans="2:2" ht="20.5" x14ac:dyDescent="0.45">
      <c r="B460" s="6"/>
    </row>
    <row r="461" spans="2:2" ht="20.5" x14ac:dyDescent="0.45">
      <c r="B461" s="6"/>
    </row>
    <row r="462" spans="2:2" ht="20.5" x14ac:dyDescent="0.45">
      <c r="B462" s="6"/>
    </row>
    <row r="463" spans="2:2" ht="20.5" x14ac:dyDescent="0.45">
      <c r="B463" s="6"/>
    </row>
    <row r="464" spans="2:2" ht="20.5" x14ac:dyDescent="0.45">
      <c r="B464" s="6"/>
    </row>
    <row r="465" spans="2:2" ht="20.5" x14ac:dyDescent="0.45">
      <c r="B465" s="6"/>
    </row>
    <row r="466" spans="2:2" ht="20.5" x14ac:dyDescent="0.45">
      <c r="B466" s="6"/>
    </row>
    <row r="467" spans="2:2" ht="20.5" x14ac:dyDescent="0.45">
      <c r="B467" s="6"/>
    </row>
    <row r="468" spans="2:2" ht="20.5" x14ac:dyDescent="0.45">
      <c r="B468" s="6"/>
    </row>
    <row r="469" spans="2:2" ht="20.5" x14ac:dyDescent="0.45">
      <c r="B469" s="6"/>
    </row>
    <row r="470" spans="2:2" ht="20.5" x14ac:dyDescent="0.45">
      <c r="B470" s="6"/>
    </row>
    <row r="471" spans="2:2" ht="20.5" x14ac:dyDescent="0.45">
      <c r="B471" s="6"/>
    </row>
    <row r="472" spans="2:2" ht="20.5" x14ac:dyDescent="0.45">
      <c r="B472" s="6"/>
    </row>
    <row r="473" spans="2:2" ht="20.5" x14ac:dyDescent="0.45">
      <c r="B473" s="6"/>
    </row>
    <row r="474" spans="2:2" ht="20.5" x14ac:dyDescent="0.45">
      <c r="B474" s="6"/>
    </row>
    <row r="475" spans="2:2" ht="20.5" x14ac:dyDescent="0.45">
      <c r="B475" s="6"/>
    </row>
    <row r="476" spans="2:2" ht="20.5" x14ac:dyDescent="0.45">
      <c r="B476" s="6"/>
    </row>
    <row r="477" spans="2:2" ht="20.5" x14ac:dyDescent="0.45">
      <c r="B477" s="6"/>
    </row>
    <row r="478" spans="2:2" ht="20.5" x14ac:dyDescent="0.45">
      <c r="B478" s="6"/>
    </row>
    <row r="479" spans="2:2" ht="20.5" x14ac:dyDescent="0.45">
      <c r="B479" s="6"/>
    </row>
    <row r="480" spans="2:2" ht="20.5" x14ac:dyDescent="0.45">
      <c r="B480" s="6"/>
    </row>
    <row r="481" spans="2:2" ht="20.5" x14ac:dyDescent="0.45">
      <c r="B481" s="6"/>
    </row>
    <row r="482" spans="2:2" ht="20.5" x14ac:dyDescent="0.45">
      <c r="B482" s="6"/>
    </row>
    <row r="483" spans="2:2" ht="20.5" x14ac:dyDescent="0.45">
      <c r="B483" s="6"/>
    </row>
    <row r="484" spans="2:2" ht="20.5" x14ac:dyDescent="0.45">
      <c r="B484" s="6"/>
    </row>
    <row r="485" spans="2:2" ht="20.5" x14ac:dyDescent="0.45">
      <c r="B485" s="6"/>
    </row>
    <row r="486" spans="2:2" ht="20.5" x14ac:dyDescent="0.45">
      <c r="B486" s="6"/>
    </row>
    <row r="487" spans="2:2" ht="20.5" x14ac:dyDescent="0.45">
      <c r="B487" s="6"/>
    </row>
    <row r="488" spans="2:2" ht="20.5" x14ac:dyDescent="0.45">
      <c r="B488" s="6"/>
    </row>
    <row r="489" spans="2:2" ht="20.5" x14ac:dyDescent="0.45">
      <c r="B489" s="6"/>
    </row>
    <row r="490" spans="2:2" ht="20.5" x14ac:dyDescent="0.45">
      <c r="B490" s="6"/>
    </row>
    <row r="491" spans="2:2" ht="20.5" x14ac:dyDescent="0.45">
      <c r="B491" s="6"/>
    </row>
    <row r="492" spans="2:2" ht="20.5" x14ac:dyDescent="0.45">
      <c r="B492" s="6"/>
    </row>
    <row r="493" spans="2:2" ht="20.5" x14ac:dyDescent="0.45">
      <c r="B493" s="6"/>
    </row>
    <row r="494" spans="2:2" ht="20.5" x14ac:dyDescent="0.45">
      <c r="B494" s="6"/>
    </row>
    <row r="495" spans="2:2" ht="20.5" x14ac:dyDescent="0.45">
      <c r="B495" s="6"/>
    </row>
    <row r="496" spans="2:2" ht="20.5" x14ac:dyDescent="0.45">
      <c r="B496" s="6"/>
    </row>
    <row r="497" spans="2:2" ht="20.5" x14ac:dyDescent="0.45">
      <c r="B497" s="6"/>
    </row>
    <row r="498" spans="2:2" ht="20.5" x14ac:dyDescent="0.45">
      <c r="B498" s="6"/>
    </row>
    <row r="499" spans="2:2" ht="20.5" x14ac:dyDescent="0.45">
      <c r="B499" s="6"/>
    </row>
    <row r="500" spans="2:2" ht="20.5" x14ac:dyDescent="0.45">
      <c r="B500" s="6"/>
    </row>
    <row r="501" spans="2:2" ht="20.5" x14ac:dyDescent="0.45">
      <c r="B501" s="6"/>
    </row>
    <row r="502" spans="2:2" ht="20.5" x14ac:dyDescent="0.45">
      <c r="B502" s="6"/>
    </row>
    <row r="503" spans="2:2" ht="20.5" x14ac:dyDescent="0.45">
      <c r="B503" s="6"/>
    </row>
    <row r="504" spans="2:2" ht="20.5" x14ac:dyDescent="0.45">
      <c r="B504" s="6"/>
    </row>
    <row r="505" spans="2:2" ht="20.5" x14ac:dyDescent="0.45">
      <c r="B505" s="6"/>
    </row>
    <row r="506" spans="2:2" ht="20.5" x14ac:dyDescent="0.45">
      <c r="B506" s="6"/>
    </row>
    <row r="507" spans="2:2" ht="20.5" x14ac:dyDescent="0.45">
      <c r="B507" s="6"/>
    </row>
    <row r="508" spans="2:2" ht="20.5" x14ac:dyDescent="0.45">
      <c r="B508" s="6"/>
    </row>
    <row r="509" spans="2:2" ht="20.5" x14ac:dyDescent="0.45">
      <c r="B509" s="6"/>
    </row>
    <row r="510" spans="2:2" ht="20.5" x14ac:dyDescent="0.45">
      <c r="B510" s="6"/>
    </row>
    <row r="511" spans="2:2" ht="20.5" x14ac:dyDescent="0.45">
      <c r="B511" s="6"/>
    </row>
    <row r="512" spans="2:2" ht="20.5" x14ac:dyDescent="0.45">
      <c r="B512" s="6"/>
    </row>
    <row r="513" spans="2:2" ht="20.5" x14ac:dyDescent="0.45">
      <c r="B513" s="6"/>
    </row>
    <row r="514" spans="2:2" ht="20.5" x14ac:dyDescent="0.45">
      <c r="B514" s="6"/>
    </row>
    <row r="515" spans="2:2" ht="20.5" x14ac:dyDescent="0.45">
      <c r="B515" s="6"/>
    </row>
    <row r="516" spans="2:2" ht="20.5" x14ac:dyDescent="0.45">
      <c r="B516" s="6"/>
    </row>
    <row r="517" spans="2:2" ht="20.5" x14ac:dyDescent="0.45">
      <c r="B517" s="6"/>
    </row>
    <row r="518" spans="2:2" ht="20.5" x14ac:dyDescent="0.45">
      <c r="B518" s="6"/>
    </row>
    <row r="519" spans="2:2" ht="20.5" x14ac:dyDescent="0.45">
      <c r="B519" s="6"/>
    </row>
    <row r="520" spans="2:2" ht="20.5" x14ac:dyDescent="0.45">
      <c r="B520" s="6"/>
    </row>
    <row r="521" spans="2:2" ht="20.5" x14ac:dyDescent="0.45">
      <c r="B521" s="6"/>
    </row>
  </sheetData>
  <hyperlinks>
    <hyperlink ref="B9" location="'Signes, sigles et abbreviations'!A1" display="SIGNES, SIGLES &amp; ABREVIATIONS" xr:uid="{00000000-0004-0000-0000-000000000000}"/>
    <hyperlink ref="B16" location="'Cotisants branche des pensions'!A1" display="Cotisants à la branche des pensions" xr:uid="{6631FAA4-D0FD-4DED-A097-ED1FF4F6C2D3}"/>
    <hyperlink ref="B17" location="'Cotisants_H EPST par province'!A1" display="Cotisants hors Personnel EPST à la branche des pensions par province " xr:uid="{23A2DD2A-2316-4406-87BC-36F83494D893}"/>
    <hyperlink ref="B18" location="'Cotisants EPST par province'!A1" display="Cotisants Personnel EPST à la branche des pensions par province " xr:uid="{07EDF9D7-9045-4CCC-A775-D8724AD11B69}"/>
    <hyperlink ref="B19" location="'Cotisants H. EPST par Adm. Pub.'!A1" display="Cotisants hors Personnel EPST à la branche des pensions par administration publique " xr:uid="{71D15A7D-3E42-46B7-A8AB-26DBB37864B5}"/>
    <hyperlink ref="B20" location="'Cotisants hors EPST par grade'!A1" display="Cotisants hors Personnel EPST à la branche des pensions par grade " xr:uid="{6BB5BFFF-5FAB-4247-B057-FE5721A33E0F}"/>
    <hyperlink ref="B21" location="'Cotisants EPST par grade'!A1" display="Cotisants Personnel EPST à la branche des pensions par grade" xr:uid="{9F130BB5-DAF1-4687-8C07-575FB0D0F10B}"/>
    <hyperlink ref="B22" location="'Cot. H EPST par prov&amp;par grade'!A1" display="Cotisants hors Personnel EPST à la branche des pensions par province et par grade" xr:uid="{E680E46E-57F7-40C4-B7C1-1DCAB94EB5A8}"/>
    <hyperlink ref="B23" location="'Cot. EPST par prov&amp;par grade'!A1" display="Cotisants Personnel EPST à la branche des pensions par province et par grade" xr:uid="{F43E45AE-D1CE-4508-9545-0EF4483B2285}"/>
    <hyperlink ref="B24" location="'Cot. par adm. pub et prov HEPST'!A1" display="Cotisants hors Personnel EPST à la branche des pensions par administration publique et par province" xr:uid="{A9291A4E-5DE2-4986-BA91-2AB30858E5F9}"/>
    <hyperlink ref="B25" location="'Cot. adm. pub. et grade HEPST'!A1" display="Cotisants hors Personnel EPST à la branche des pensions par administration publique et par grade" xr:uid="{9248017A-1026-4810-ADCB-2F35C59F0B29}"/>
    <hyperlink ref="B26" location="'Cot°. Trimestrielles H EPST'!A1" display="Cotisations trimestrielles hors Personnel EPST à la branche des pensions (en CDF)" xr:uid="{6A465699-2966-4357-A3E6-7C24AEF1AE01}"/>
    <hyperlink ref="B27" location="'Cot°. Trimestrielles EPST'!A1" display="Cotisations trimestrielles du personnel EPST à la branche des pensions (en CDF)" xr:uid="{F7EB46BF-8D3E-4A1E-9E01-F699FF4AF333}"/>
    <hyperlink ref="B28" location="'Cot°. par province TTC'!A1" display="Cotisations des agents toutes catégories confondues à la branche des pensions par province (en millions de CDF)" xr:uid="{24B06E35-751B-47CE-B5A7-4DE4503B91E9}"/>
    <hyperlink ref="B29" location="'Cot°. par Adm. Pub. TTC'!A1" display="Cotisations des agents toutes catégories confondues à la branche des pensions par administration publique (en millions de CDF)" xr:uid="{2971C931-F5AB-4241-9B92-E224DEC90151}"/>
    <hyperlink ref="B30" location="'Cot°. par grade TTC'!A1" display="Cotisations des agents toutes catégories confondues à la branche des pensions par grade (en CDF)" xr:uid="{2DEE03FB-CA2C-49AF-89DD-680B12C94404}"/>
    <hyperlink ref="B31" location="'Cot° par prov&amp;par grade TTC'!A1" display="Cotisations des agents toutes catégories confondues à la branche des pensions par province et par grade (en millions de CDF)" xr:uid="{9F6624E3-BCB1-4BC1-AE90-C9A20E0DD818}"/>
    <hyperlink ref="B32" location="'Cot° par adm&amp;Prov TTC'!A1" display="Cotisations des agents toutes catégories confondues à la branche des pensions par administration publique et par province (en millions de CDF)" xr:uid="{10D39615-D169-4D90-817E-C9155DCB717A}"/>
    <hyperlink ref="B33" location="'Cot° par adm.&amp;par grad TTC'!A1" display="Cotisations des agents toutes catégories confondues à la branche des pensions par administration publique et par grade (en millions de CDF)" xr:uid="{EDB92C14-BCE9-45B1-B8A4-D73BE4FB56F3}"/>
    <hyperlink ref="B34" location="'Tx de support pot'!A1" display="Taux de support potentiel (rapport démographique) de la branche des pensions" xr:uid="{7B3A1771-1723-4655-9D06-771CAAF70586}"/>
    <hyperlink ref="B35" location="'Quotient de vieillesse'!A1" display="Quotient de vieillesse (ratio de dépendance) de la branche des pensions" xr:uid="{0A323363-26A8-4FC9-B93E-418D9636095B}"/>
    <hyperlink ref="B36" location="'Tx de repart° pure'!A1" display="Taux de répartition pure de la branche des pensions" xr:uid="{26422692-720F-466C-84B1-85A9323BCE4C}"/>
    <hyperlink ref="B37" location="'Rapport dem optimal'!A1" display="Rapport démographique optimal de remplacement de la branche des pensions" xr:uid="{386F3F95-ABEF-44BF-BB99-E14A020B7B53}"/>
    <hyperlink ref="B40" location="Retraités!A1" display="Retraités payés" xr:uid="{009B237B-13E2-4F84-9ACC-142FD6ADB909}"/>
    <hyperlink ref="B41" location="'Retraités par grade HEPST'!A1" display="Retraités Agents de carrière payés par grade" xr:uid="{233D7E47-58D1-4F4E-A846-DCE1793B2F64}"/>
    <hyperlink ref="B42" location="'Retraités par grade EPST'!A1" display="Retraités Personnel ESPT payés par grade" xr:uid="{5DCE8E7D-4D37-4410-A0C4-42ABECE4416B}"/>
    <hyperlink ref="B43" location="'Retr. par grade et sexe AC'!A1" display="Retraités Agents de carrière payés par grade et par sexe" xr:uid="{3E42DA8D-6AA4-42CD-A819-A8DB197CC533}"/>
    <hyperlink ref="B44" location="'Retr. par grade et sexe EPST'!A1" display="Retraités Personnel ESPT payés par grade et par sexe" xr:uid="{417DEC5E-6661-4CB2-8B03-7D43CA145E4B}"/>
    <hyperlink ref="B45" location="'Retr par grade et age AC'!A1" display="Retraités Agents de carrière payés par grade et par tranche d'âge" xr:uid="{0D2E8D31-13D6-4E62-93A0-361F8EF49B0F}"/>
    <hyperlink ref="B46" location="'Retr par grade et age EPST'!A1" display="Retraités Personnel ESPT payés par grade et par tranche d'âge" xr:uid="{6925C049-DEE9-46DA-9294-762DB980B94A}"/>
    <hyperlink ref="B47" location="'Retr par âge et par sexe AC'!A1" display="Retraités Agents de carrière payés par âge et par sexe " xr:uid="{32E1EE0A-5842-4051-8DCF-0FF7E0AE5FAB}"/>
    <hyperlink ref="B48" location="'Retr par âge et sexe EPST'!A1" display="Retraités Personnel ESPT payés par âge et par sexe" xr:uid="{6238E6C5-1872-4DC4-A90C-E1C444FCBEDE}"/>
    <hyperlink ref="B49" location="'Retr par prov et grade H EPST'!A1" display="Retraités Agents de carrière payés par province et par grade" xr:uid="{774C0C1B-6047-48D8-9C19-AC8FD1229CD4}"/>
    <hyperlink ref="B50" location="'Retr par prov et grade EPST'!A1" display="Retraités Personnel ESPT payés par province et par grade" xr:uid="{01FA3A69-FD6E-4455-BFD3-7706D9BE6351}"/>
    <hyperlink ref="B51" location="'Retr par prov&amp;par sexe H EPST'!A1" display="Retraités Agents de carrière payés par province et par sexe" xr:uid="{63C9CCB7-9B59-460F-80A8-0656BAFED330}"/>
    <hyperlink ref="B52" location="'Retr par prov&amp;par sexe EPST'!A1" display="Retraités Personnel ESPT payés par province et par sexe" xr:uid="{848B957A-9A59-41F8-8A92-A9721E4648D7}"/>
    <hyperlink ref="B53" location="'Retr par prov&amp;age H EPST'!A1" display="Retraités Agents de carrière payés par province et par tranche d'âge" xr:uid="{1BB34925-0538-435B-840F-BC41A0C53339}"/>
    <hyperlink ref="B54" location="'Retr par prov&amp;age EPST'!A1" display="Retraités Personnel ESPT payés par province et par tranche d'âge" xr:uid="{9BF66798-C87B-4033-AC40-DC947C6DC48D}"/>
    <hyperlink ref="B55" location="'Prestations servies'!A1" display="Prestations servies (en millions de CDF)" xr:uid="{E443B6F5-57AD-4008-9BA7-9A1FC1C566D1}"/>
    <hyperlink ref="B56" location="'Age et pens mensuelles'!A1" display="Age et pension de retraite mensuelle moyens par sexe" xr:uid="{DDF0C38F-7067-420A-AD3C-49DAA066F28B}"/>
    <hyperlink ref="B57" location="'Pensions de Retr. mensuelles H '!A1" display="Pensions de retraite mensuelles pour les retraités Agents de carrière (en CDF)" xr:uid="{618FD2F2-5B6B-4F69-95F3-F36B57863591}"/>
    <hyperlink ref="B58" location="'Pensions mensuelles EPST'!A1" display="Pensions de retraite mensuelles pour les retraités Personnel ESPT (en CDF)" xr:uid="{DCEDA73A-7A7A-436D-9872-DBDA560A1956}"/>
    <hyperlink ref="B59" location="'Pension de Retr. par grade AC'!A1" display="Pensions de retraite par grade pour les retraités Agents de carrière (en millions de CDF)" xr:uid="{7FF58A6B-859E-452A-B24D-6DE074AE821A}"/>
    <hyperlink ref="B60" location="'Pens de retr par grade EPST'!A1" display="Pensions de retraite par grade pour les retraités Personnel ESPT (en millions de CDF)" xr:uid="{F253D816-4F30-4C4E-A5AC-A04F5C583B76}"/>
    <hyperlink ref="B61" location="'Pens de retr par gr&amp;sexe H EPST'!A1" display="Pensions de retraite par grade et par sexe pour les retraités Agents de carrière (en CDF)" xr:uid="{E85EF9CF-4F13-440D-B66E-F118B99B8917}"/>
    <hyperlink ref="B62" location="'Pens de retr par gr&amp;sexe EPST'!A1" display="Pensions de retraite par grade et par sexe pour les retraités personnel ESPT (en CDF)" xr:uid="{61DA9E22-79D3-4608-9728-21BF5FFA526A}"/>
    <hyperlink ref="B63" location="'Pens de retr par gr&amp;Age H EPST'!A1" display="Pensions de retraite par grade et par tranche d'âge pour les retraités Agents de carrière (en CDF)" xr:uid="{469E46E5-3814-47B6-A88C-D1B6C9AED22D}"/>
    <hyperlink ref="B64" location="'Pens retr par grad&amp;Age EPST'!A1" display="Pensions de retraite par grade et par tranche d'âge pour les retraités Personnel ESPT (en CDF)" xr:uid="{34F929EC-1FC6-434F-AB39-43520870E60A}"/>
    <hyperlink ref="B65" location="'Pens retr par Age&amp;Sexe H EPST'!A1" display="Pensions de retraite par tranche d'âge et par sexe pour les retraités Agents de carrière (en CDF)" xr:uid="{2DD73E0A-0D93-4E6A-B904-709BD01F861F}"/>
    <hyperlink ref="B66" location="'Pens retr par Age&amp;sexe EPST'!A1" display="Pensions de retraite par tranche d'âge et par sexe pour les retraités Personnel ESPT (en CDF)" xr:uid="{80FB5A01-1191-4E15-963D-85AF49AD2659}"/>
    <hyperlink ref="B67" location="'Pension retr prov&amp;grad AC'!A1" display="Pensions de retraite par province et par grade pour les retraités Agents de carrière (en CDF)" xr:uid="{49314D24-19AD-4080-AEA8-EE6076F97E96}"/>
    <hyperlink ref="B68" location="'Pension retr prov&amp;grad EPST'!A1" display="Pensions de retraite par province et par grade pour les retraités Personnel ESPT (en CDF)" xr:uid="{6BFC784E-9875-48BA-9F82-A022BA0451BB}"/>
    <hyperlink ref="B69" location="'Pension retr prov&amp;sexe AC'!A1" display="Pensions de retraite par province et par sexe pour les retraités Agents de carrière (en CDF)" xr:uid="{CA308542-BD39-41DA-A9D5-3B17CB9296B2}"/>
    <hyperlink ref="B70" location="'Pension retr pro&amp;sexe EPST'!A1" display="Pensions de retraite par province et par sexe pour les retraités Personnel ESPT (en CDF)" xr:uid="{EBBCF625-0255-408A-94E3-48A91D66AE49}"/>
    <hyperlink ref="B71" location="'Pens retr prov&amp;Age AC'!A1" display="Pensions de retraite par province et par tranche d'âge pour les retraités Agents de carrière (en CDF)" xr:uid="{4629A27C-AFFC-465F-B640-8E6BC7D56103}"/>
    <hyperlink ref="B72" location="'Pension retr prov&amp;Age EPST'!A1" display="Pensions de retraite par province et par tranche d'âge pour les retraités Personnel ESPT (en CDF)" xr:uid="{E0491843-6315-4ED4-BD2C-97A13C985EF8}"/>
    <hyperlink ref="B73" location="'Rente surv. mens. HEPST'!A1" display="Rente de survie mensuelle totale pour les ayants droit des Agents de carrière (en CDF)" xr:uid="{CB6E3FC0-06CC-4D1F-BE08-29C53EE2C3B4}"/>
    <hyperlink ref="B74" location="'Rente survie mens EPST'!A1" display="Rente de survie mensuelle totale pour les ayants droit du Personnel EPST (en CDF)" xr:uid="{BE468B35-EF5D-4EF5-9A06-40C1726556A1}"/>
    <hyperlink ref="B79" location="'Cotisans BRP'!A1" display="Cotisants à la branche des risques professionnels" xr:uid="{77BE8A54-37F8-4D74-A63F-6F59A30AC92C}"/>
    <hyperlink ref="B80" location="'Cotisat° Trim BRP'!A1" display="Cotisations trimestrielles de la branche des risques professionnels (en CDF)" xr:uid="{0D59E06F-005D-4BAA-A448-0F04A5752581}"/>
    <hyperlink ref="B88" location="'Cotisants RC'!A1" display="Cotisants au régime complémentaire" xr:uid="{8C4ED102-1507-4B06-AAD0-FCEC539F5049}"/>
    <hyperlink ref="B89" location="'Cotisat° trim RC'!A1" display="Cotisations trimestrielles du régime complémentaire (en CDF)" xr:uid="{73E39277-20FF-459E-825F-21AAC71A19DA}"/>
    <hyperlink ref="B97" location="'Droit d''entrée Basc'!A1" display="Droit d’entrée des assurés basculés à la CNSSAP (en CDF)" xr:uid="{907F2F7C-E44B-4EAE-A641-69AF4DC9F45F}"/>
    <hyperlink ref="B100" location="'Beneficiaires Basc'!A1" display="Bénéficiaires des prestations de la réforme du basculement" xr:uid="{BE06E4F9-6CAA-4B81-8B48-B1DA21E1E83F}"/>
    <hyperlink ref="B101" location="'Ayant droit retr Basc'!A1" display="Ayants droit des retraités basculés décédés" xr:uid="{8872044F-7B83-463D-B53E-B145FA680CA8}"/>
    <hyperlink ref="B102" location="'Retr Basc par grade'!A1" display="Retraités basculés payés par grade" xr:uid="{CFF949AE-24BD-44E3-8915-03A4F59F1AA3}"/>
    <hyperlink ref="B103" location="'Retr Basc par grade et sexe'!A1" display="Retraités basculés payés par grade et par sexe" xr:uid="{88608077-4574-4427-B477-014B7168E181}"/>
    <hyperlink ref="B104" location="'Retr Basc par grade&amp;Age'!A1" display="Retraités basculés payés par grade et par tranche d'âge" xr:uid="{4C4E11C6-D469-4014-9275-6D0F52203DF3}"/>
    <hyperlink ref="B105" location="'Retr Basc par Age&amp;sexe'!A1" display="Retraités basculés payés par âge et par sexe" xr:uid="{A471446E-A77C-4DAA-B573-07E9B8DB05E1}"/>
    <hyperlink ref="B106" location="'Retr basc par prov&amp;grade'!A1" display="Retraités basculés payés par province et par grade" xr:uid="{AA62604C-C1A1-46C3-ADEE-7C98E6807104}"/>
    <hyperlink ref="B107" location="'Retr Basc par prov&amp;sexe'!A1" display="Retraités basculés payés par province et par sexe" xr:uid="{AD57D3B3-244B-4508-9296-3B1B77287D92}"/>
    <hyperlink ref="B108" location="'Retr Basc par prov&amp;Age'!A1" display="Retraités basculés payés par province et par tranche d'âge" xr:uid="{88F10B08-4D6B-4AA8-A9D9-F573A6AE87E9}"/>
    <hyperlink ref="B109" location="'Effectifs retr Basc dec&amp; nb Enf'!A1" display="Effectifs retraités basculés décédés et nombre d’enfants par grade" xr:uid="{7F8286FD-FF93-4A34-902F-B25ECE0B09C7}"/>
    <hyperlink ref="B110" location="'Prest servies Ass Basc'!A1" display="Prestations servies aux assurés basculés (en millions de CDF)" xr:uid="{83B4DBC3-0853-4BD1-84E7-333BAD27C6BC}"/>
    <hyperlink ref="B111" location="'Age&amp;pension moyen basc'!A1" display="Age et pension de retraite mensuelle moyens par sexe " xr:uid="{77B6B353-77BE-4786-A8D4-A7C09AE92B85}"/>
    <hyperlink ref="B112" location="'Pension retr mens Basc'!A1" display="Pensions de retraite mensuelles pour les retraités basculés (en CDF)" xr:uid="{9EDD2F66-474A-4596-92F5-CA556D60CFD6}"/>
    <hyperlink ref="B113" location="'Pensions retr par grade Basc'!A1" display="Pensions de retraite par grade pour les retraités basculés (en millions de CDF)" xr:uid="{9D9E7032-9E7A-4959-98CD-80913F3734E9}"/>
    <hyperlink ref="B114" location="'Pensions retr par gr&amp;sexe basc'!A1" display="Pensions de retraite par grade et par sexe pour les retraités basculés (en CDF)" xr:uid="{8FCD7CEA-8BA7-4A38-B531-4BA564727E7F}"/>
    <hyperlink ref="B115" location="'Pension retr par gr&amp;Age basc'!A1" display="Pensions de retraite par grade et par tranche d'âge pour les retraités basculés (en CDF)" xr:uid="{8169B8EB-CCB0-4862-B95A-6D0F66CA9AD4}"/>
    <hyperlink ref="B116" location="'Pension retr par Age&amp;sexe basc'!A1" display="Pensions de retraite par tranche d'âge et par sexe pour les retraités basculés (en CDF)" xr:uid="{2F620DB8-8588-4EA6-8D92-0D0A957C1549}"/>
    <hyperlink ref="B117" location="'Pension retr par prov&amp;grade bas'!A1" display="Pensions de retraite par province et par grade pour les retraités basculés (en CDF)" xr:uid="{CAFF45FD-05E1-4099-B649-3D591E620D70}"/>
    <hyperlink ref="B118" location="'Pensions retr par prov&amp;sexe bas'!A1" display="Pensions de retraite par province et par sexe pour les retraités basculés (en CDF)" xr:uid="{A96AA04B-57A7-4595-A77A-3F068063AFE0}"/>
    <hyperlink ref="B120" location="'Pension retr prov&amp;Age basc'!A1" display="Pensions de retraite par province et par tranche d'âge pour les retraités basculés (en CDF)" xr:uid="{E454ABF8-3336-447C-80FE-5217DEAEFDBA}"/>
    <hyperlink ref="B119" location="'Rente mensuel Ayant droit basc'!A1" display="Rente mensuelle pour les ayants droit basculés (en CDF)" xr:uid="{4D1DFC21-4543-4112-8893-582CFF4A6A8D}"/>
    <hyperlink ref="B124" location="'Compte de résultats'!A1" display="Compte de résultats (en milliards de CDF)" xr:uid="{C6075342-89D4-48F0-BF78-6ACB9C0E87E9}"/>
    <hyperlink ref="B126" location="Bilan!A1" display="Bilan (en millions de CDF)" xr:uid="{FF47002D-A94F-46F7-B32D-2697D3BD9839}"/>
    <hyperlink ref="B127" location="'Indicateurs de performance'!A1" display="Évolution des indicateurs de performance" xr:uid="{0620DB71-14AA-4E59-84BB-90F1889D42C5}"/>
    <hyperlink ref="B128" location="Revenus!A1" display="Évolution des revenus de la CNSSAP (en milliards de CDF)" xr:uid="{D6BAD224-BB12-4BF0-B137-2D265F6D4B92}"/>
    <hyperlink ref="B129" location="Charges!A1" display="Évolution des charges de la CNSSAP (en milliards de CDF)" xr:uid="{8280623F-99CB-46C0-9635-5E269D6F2817}"/>
    <hyperlink ref="B130" location="'Résulat net après impôt'!A1" display="Évolution du résultat net après impôt (en milliards de CDF)" xr:uid="{19E84DAF-96AE-4406-8E13-C6119E4379D6}"/>
    <hyperlink ref="B125" location="Investissement!A1" display="Investissements (en millions d’USD)" xr:uid="{6F77EB6F-B66E-4E25-BBC2-A992BBCC2956}"/>
    <hyperlink ref="B133" location="'Indicateurs RH'!A1" display="Quelques indicateurs RH" xr:uid="{6C404AD4-4B58-445E-B726-B5C9DFD0A5DA}"/>
    <hyperlink ref="B134" location="'Effectif général'!A1" display="Effectif général CNSSAP au quatrième trimestre 2023" xr:uid="{DD12A011-B584-4F99-8373-9965BF31D4A7}"/>
    <hyperlink ref="B135" location="'Effectif gén. trim.'!A1" display="Evolution trimestrielle de l'effectif du staff CNSSAP" xr:uid="{3A5862E5-3E7F-4B42-A13A-FB41E284B187}"/>
    <hyperlink ref="B10" location="'Définition des concepts'!A1" display="DEFINITION DES CONCEPTS" xr:uid="{59F9754A-AF89-4BC6-8110-C1A62563C83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0"/>
  </sheetPr>
  <dimension ref="B1:O31"/>
  <sheetViews>
    <sheetView showGridLines="0" workbookViewId="0">
      <selection activeCell="O1" sqref="O1"/>
    </sheetView>
  </sheetViews>
  <sheetFormatPr baseColWidth="10" defaultColWidth="11" defaultRowHeight="15.5" x14ac:dyDescent="0.35"/>
  <cols>
    <col min="1" max="1" width="7.75" style="2" customWidth="1"/>
    <col min="2" max="8" width="11" style="2"/>
    <col min="9" max="9" width="10.83203125" style="2" customWidth="1"/>
    <col min="10" max="16384" width="11" style="2"/>
  </cols>
  <sheetData>
    <row r="1" spans="2:15" x14ac:dyDescent="0.35">
      <c r="O1" s="81" t="s">
        <v>255</v>
      </c>
    </row>
    <row r="2" spans="2:15" ht="18" x14ac:dyDescent="0.4">
      <c r="B2" s="80" t="s">
        <v>666</v>
      </c>
      <c r="O2" s="82" t="s">
        <v>256</v>
      </c>
    </row>
    <row r="4" spans="2:15" x14ac:dyDescent="0.35">
      <c r="B4" s="84" t="s">
        <v>16</v>
      </c>
      <c r="C4" s="85" t="s">
        <v>59</v>
      </c>
      <c r="D4" s="85" t="s">
        <v>60</v>
      </c>
      <c r="E4" s="85" t="s">
        <v>61</v>
      </c>
      <c r="F4" s="85" t="s">
        <v>62</v>
      </c>
      <c r="G4" s="85" t="s">
        <v>63</v>
      </c>
      <c r="H4" s="85" t="s">
        <v>64</v>
      </c>
      <c r="I4" s="85" t="s">
        <v>65</v>
      </c>
      <c r="J4" s="85" t="s">
        <v>66</v>
      </c>
      <c r="K4" s="85" t="s">
        <v>67</v>
      </c>
      <c r="L4" s="85" t="s">
        <v>68</v>
      </c>
      <c r="M4" s="85" t="s">
        <v>69</v>
      </c>
      <c r="N4" s="85" t="s">
        <v>14</v>
      </c>
    </row>
    <row r="5" spans="2:15" x14ac:dyDescent="0.35">
      <c r="B5" s="86" t="s">
        <v>346</v>
      </c>
      <c r="C5" s="87">
        <v>4</v>
      </c>
      <c r="D5" s="87">
        <v>33</v>
      </c>
      <c r="E5" s="87">
        <v>72</v>
      </c>
      <c r="F5" s="87">
        <v>244</v>
      </c>
      <c r="G5" s="87">
        <v>325</v>
      </c>
      <c r="H5" s="87">
        <v>315</v>
      </c>
      <c r="I5" s="87">
        <v>835</v>
      </c>
      <c r="J5" s="87">
        <v>706</v>
      </c>
      <c r="K5" s="87">
        <v>251</v>
      </c>
      <c r="L5" s="87">
        <v>338</v>
      </c>
      <c r="M5" s="87">
        <v>37</v>
      </c>
      <c r="N5" s="312">
        <v>3160</v>
      </c>
    </row>
    <row r="6" spans="2:15" x14ac:dyDescent="0.35">
      <c r="B6" s="86" t="s">
        <v>8</v>
      </c>
      <c r="C6" s="87">
        <v>23</v>
      </c>
      <c r="D6" s="87">
        <v>115</v>
      </c>
      <c r="E6" s="87">
        <v>183</v>
      </c>
      <c r="F6" s="87">
        <v>719</v>
      </c>
      <c r="G6" s="87">
        <v>1071</v>
      </c>
      <c r="H6" s="87">
        <v>1329</v>
      </c>
      <c r="I6" s="87">
        <v>2946</v>
      </c>
      <c r="J6" s="87">
        <v>3023</v>
      </c>
      <c r="K6" s="87">
        <v>1071</v>
      </c>
      <c r="L6" s="87">
        <v>221</v>
      </c>
      <c r="M6" s="87">
        <v>35</v>
      </c>
      <c r="N6" s="312">
        <v>10736</v>
      </c>
    </row>
    <row r="7" spans="2:15" x14ac:dyDescent="0.35">
      <c r="B7" s="86" t="s">
        <v>347</v>
      </c>
      <c r="C7" s="87">
        <v>44</v>
      </c>
      <c r="D7" s="87">
        <v>337</v>
      </c>
      <c r="E7" s="87">
        <v>319</v>
      </c>
      <c r="F7" s="87">
        <v>1280</v>
      </c>
      <c r="G7" s="87">
        <v>1794</v>
      </c>
      <c r="H7" s="87">
        <v>2600</v>
      </c>
      <c r="I7" s="87">
        <v>1852</v>
      </c>
      <c r="J7" s="87">
        <v>2207</v>
      </c>
      <c r="K7" s="87">
        <v>642</v>
      </c>
      <c r="L7" s="87">
        <v>203</v>
      </c>
      <c r="M7" s="87">
        <v>62</v>
      </c>
      <c r="N7" s="312">
        <v>11340</v>
      </c>
    </row>
    <row r="8" spans="2:15" x14ac:dyDescent="0.35">
      <c r="B8" s="86" t="s">
        <v>348</v>
      </c>
      <c r="C8" s="87">
        <v>4</v>
      </c>
      <c r="D8" s="87">
        <v>35</v>
      </c>
      <c r="E8" s="87">
        <v>27</v>
      </c>
      <c r="F8" s="87">
        <v>195</v>
      </c>
      <c r="G8" s="87">
        <v>240</v>
      </c>
      <c r="H8" s="87">
        <v>284</v>
      </c>
      <c r="I8" s="87">
        <v>457</v>
      </c>
      <c r="J8" s="87">
        <v>715</v>
      </c>
      <c r="K8" s="87">
        <v>475</v>
      </c>
      <c r="L8" s="87">
        <v>85</v>
      </c>
      <c r="M8" s="87">
        <v>37</v>
      </c>
      <c r="N8" s="312">
        <v>2554</v>
      </c>
    </row>
    <row r="9" spans="2:15" x14ac:dyDescent="0.35">
      <c r="B9" s="86" t="s">
        <v>349</v>
      </c>
      <c r="C9" s="87">
        <v>5</v>
      </c>
      <c r="D9" s="87">
        <v>52</v>
      </c>
      <c r="E9" s="87">
        <v>104</v>
      </c>
      <c r="F9" s="87">
        <v>287</v>
      </c>
      <c r="G9" s="87">
        <v>330</v>
      </c>
      <c r="H9" s="87">
        <v>316</v>
      </c>
      <c r="I9" s="87">
        <v>544</v>
      </c>
      <c r="J9" s="87">
        <v>770</v>
      </c>
      <c r="K9" s="87">
        <v>478</v>
      </c>
      <c r="L9" s="87">
        <v>163</v>
      </c>
      <c r="M9" s="87">
        <v>43</v>
      </c>
      <c r="N9" s="312">
        <v>3092</v>
      </c>
    </row>
    <row r="10" spans="2:15" x14ac:dyDescent="0.35">
      <c r="B10" s="86" t="s">
        <v>350</v>
      </c>
      <c r="C10" s="87">
        <v>10</v>
      </c>
      <c r="D10" s="87">
        <v>57</v>
      </c>
      <c r="E10" s="87">
        <v>66</v>
      </c>
      <c r="F10" s="87">
        <v>229</v>
      </c>
      <c r="G10" s="87">
        <v>395</v>
      </c>
      <c r="H10" s="87">
        <v>709</v>
      </c>
      <c r="I10" s="87">
        <v>716</v>
      </c>
      <c r="J10" s="87">
        <v>1648</v>
      </c>
      <c r="K10" s="87">
        <v>359</v>
      </c>
      <c r="L10" s="87">
        <v>156</v>
      </c>
      <c r="M10" s="87">
        <v>44</v>
      </c>
      <c r="N10" s="312">
        <v>4389</v>
      </c>
    </row>
    <row r="11" spans="2:15" x14ac:dyDescent="0.35">
      <c r="B11" s="86" t="s">
        <v>351</v>
      </c>
      <c r="C11" s="87">
        <v>4</v>
      </c>
      <c r="D11" s="87">
        <v>34</v>
      </c>
      <c r="E11" s="87">
        <v>62</v>
      </c>
      <c r="F11" s="87">
        <v>455</v>
      </c>
      <c r="G11" s="87">
        <v>749</v>
      </c>
      <c r="H11" s="87">
        <v>892</v>
      </c>
      <c r="I11" s="87">
        <v>1504</v>
      </c>
      <c r="J11" s="87">
        <v>1455</v>
      </c>
      <c r="K11" s="87">
        <v>371</v>
      </c>
      <c r="L11" s="87">
        <v>109</v>
      </c>
      <c r="M11" s="87">
        <v>31</v>
      </c>
      <c r="N11" s="312">
        <v>5666</v>
      </c>
    </row>
    <row r="12" spans="2:15" x14ac:dyDescent="0.35">
      <c r="B12" s="86" t="s">
        <v>352</v>
      </c>
      <c r="C12" s="87">
        <v>16</v>
      </c>
      <c r="D12" s="87">
        <v>84</v>
      </c>
      <c r="E12" s="87">
        <v>181</v>
      </c>
      <c r="F12" s="87">
        <v>742</v>
      </c>
      <c r="G12" s="87">
        <v>1843</v>
      </c>
      <c r="H12" s="87">
        <v>2071</v>
      </c>
      <c r="I12" s="87">
        <v>3210</v>
      </c>
      <c r="J12" s="87">
        <v>2901</v>
      </c>
      <c r="K12" s="87">
        <v>1055</v>
      </c>
      <c r="L12" s="87">
        <v>337</v>
      </c>
      <c r="M12" s="87">
        <v>71</v>
      </c>
      <c r="N12" s="312">
        <v>12511</v>
      </c>
    </row>
    <row r="13" spans="2:15" x14ac:dyDescent="0.35">
      <c r="B13" s="86" t="s">
        <v>353</v>
      </c>
      <c r="C13" s="87">
        <v>27</v>
      </c>
      <c r="D13" s="87">
        <v>122</v>
      </c>
      <c r="E13" s="87">
        <v>199</v>
      </c>
      <c r="F13" s="87">
        <v>720</v>
      </c>
      <c r="G13" s="87">
        <v>1168</v>
      </c>
      <c r="H13" s="87">
        <v>2129</v>
      </c>
      <c r="I13" s="87">
        <v>3095</v>
      </c>
      <c r="J13" s="87">
        <v>4607</v>
      </c>
      <c r="K13" s="87">
        <v>1120</v>
      </c>
      <c r="L13" s="87">
        <v>538</v>
      </c>
      <c r="M13" s="87">
        <v>108</v>
      </c>
      <c r="N13" s="312">
        <v>13833</v>
      </c>
    </row>
    <row r="14" spans="2:15" x14ac:dyDescent="0.35">
      <c r="B14" s="86" t="s">
        <v>10</v>
      </c>
      <c r="C14" s="87">
        <v>784</v>
      </c>
      <c r="D14" s="87">
        <v>6571</v>
      </c>
      <c r="E14" s="87">
        <v>4909</v>
      </c>
      <c r="F14" s="87">
        <v>10534</v>
      </c>
      <c r="G14" s="87">
        <v>20942</v>
      </c>
      <c r="H14" s="87">
        <v>29463</v>
      </c>
      <c r="I14" s="87">
        <v>29684</v>
      </c>
      <c r="J14" s="87">
        <v>14831</v>
      </c>
      <c r="K14" s="87">
        <v>2122</v>
      </c>
      <c r="L14" s="87">
        <v>677</v>
      </c>
      <c r="M14" s="87">
        <v>186</v>
      </c>
      <c r="N14" s="312">
        <v>120703</v>
      </c>
    </row>
    <row r="15" spans="2:15" x14ac:dyDescent="0.35">
      <c r="B15" s="209" t="s">
        <v>354</v>
      </c>
      <c r="C15" s="87">
        <v>42</v>
      </c>
      <c r="D15" s="87">
        <v>303</v>
      </c>
      <c r="E15" s="87">
        <v>336</v>
      </c>
      <c r="F15" s="87">
        <v>1283</v>
      </c>
      <c r="G15" s="87">
        <v>2416</v>
      </c>
      <c r="H15" s="87">
        <v>2980</v>
      </c>
      <c r="I15" s="87">
        <v>4953</v>
      </c>
      <c r="J15" s="87">
        <v>4766</v>
      </c>
      <c r="K15" s="87">
        <v>1649</v>
      </c>
      <c r="L15" s="87">
        <v>735</v>
      </c>
      <c r="M15" s="87">
        <v>260</v>
      </c>
      <c r="N15" s="312">
        <v>19723</v>
      </c>
      <c r="O15" s="159"/>
    </row>
    <row r="16" spans="2:15" x14ac:dyDescent="0.35">
      <c r="B16" s="210" t="s">
        <v>355</v>
      </c>
      <c r="C16" s="87" t="s">
        <v>5</v>
      </c>
      <c r="D16" s="87">
        <v>32</v>
      </c>
      <c r="E16" s="87">
        <v>68</v>
      </c>
      <c r="F16" s="87">
        <v>359</v>
      </c>
      <c r="G16" s="87">
        <v>819</v>
      </c>
      <c r="H16" s="87">
        <v>1337</v>
      </c>
      <c r="I16" s="87">
        <v>2546</v>
      </c>
      <c r="J16" s="87">
        <v>1065</v>
      </c>
      <c r="K16" s="87">
        <v>709</v>
      </c>
      <c r="L16" s="87">
        <v>320</v>
      </c>
      <c r="M16" s="87">
        <v>27</v>
      </c>
      <c r="N16" s="312">
        <v>7282</v>
      </c>
    </row>
    <row r="17" spans="2:14" x14ac:dyDescent="0.35">
      <c r="B17" s="2" t="s">
        <v>356</v>
      </c>
      <c r="C17" s="87">
        <v>8</v>
      </c>
      <c r="D17" s="87">
        <v>169</v>
      </c>
      <c r="E17" s="87">
        <v>298</v>
      </c>
      <c r="F17" s="87">
        <v>1293</v>
      </c>
      <c r="G17" s="87">
        <v>2458</v>
      </c>
      <c r="H17" s="87">
        <v>2331</v>
      </c>
      <c r="I17" s="87">
        <v>3966</v>
      </c>
      <c r="J17" s="87">
        <v>3432</v>
      </c>
      <c r="K17" s="87">
        <v>897</v>
      </c>
      <c r="L17" s="87">
        <v>204</v>
      </c>
      <c r="M17" s="87">
        <v>87</v>
      </c>
      <c r="N17" s="312">
        <v>15143</v>
      </c>
    </row>
    <row r="18" spans="2:14" x14ac:dyDescent="0.35">
      <c r="B18" s="2" t="s">
        <v>357</v>
      </c>
      <c r="C18" s="87">
        <v>4</v>
      </c>
      <c r="D18" s="87">
        <v>41</v>
      </c>
      <c r="E18" s="87">
        <v>82</v>
      </c>
      <c r="F18" s="87">
        <v>293</v>
      </c>
      <c r="G18" s="87">
        <v>705</v>
      </c>
      <c r="H18" s="87">
        <v>857</v>
      </c>
      <c r="I18" s="87">
        <v>1420</v>
      </c>
      <c r="J18" s="87">
        <v>2854</v>
      </c>
      <c r="K18" s="87">
        <v>345</v>
      </c>
      <c r="L18" s="87">
        <v>106</v>
      </c>
      <c r="M18" s="87">
        <v>56</v>
      </c>
      <c r="N18" s="312">
        <v>6763</v>
      </c>
    </row>
    <row r="19" spans="2:14" x14ac:dyDescent="0.35">
      <c r="B19" s="2" t="s">
        <v>358</v>
      </c>
      <c r="C19" s="87">
        <v>11</v>
      </c>
      <c r="D19" s="87">
        <v>84</v>
      </c>
      <c r="E19" s="87">
        <v>49</v>
      </c>
      <c r="F19" s="87">
        <v>231</v>
      </c>
      <c r="G19" s="87">
        <v>282</v>
      </c>
      <c r="H19" s="87">
        <v>511</v>
      </c>
      <c r="I19" s="87">
        <v>607</v>
      </c>
      <c r="J19" s="87">
        <v>1381</v>
      </c>
      <c r="K19" s="87">
        <v>409</v>
      </c>
      <c r="L19" s="87">
        <v>137</v>
      </c>
      <c r="M19" s="87">
        <v>15</v>
      </c>
      <c r="N19" s="312">
        <v>3717</v>
      </c>
    </row>
    <row r="20" spans="2:14" x14ac:dyDescent="0.35">
      <c r="B20" s="2" t="s">
        <v>359</v>
      </c>
      <c r="C20" s="87">
        <v>8</v>
      </c>
      <c r="D20" s="87">
        <v>83</v>
      </c>
      <c r="E20" s="87">
        <v>119</v>
      </c>
      <c r="F20" s="87">
        <v>360</v>
      </c>
      <c r="G20" s="87">
        <v>585</v>
      </c>
      <c r="H20" s="87">
        <v>808</v>
      </c>
      <c r="I20" s="87">
        <v>1418</v>
      </c>
      <c r="J20" s="87">
        <v>2221</v>
      </c>
      <c r="K20" s="87">
        <v>765</v>
      </c>
      <c r="L20" s="87">
        <v>161</v>
      </c>
      <c r="M20" s="87">
        <v>30</v>
      </c>
      <c r="N20" s="312">
        <v>6558</v>
      </c>
    </row>
    <row r="21" spans="2:14" x14ac:dyDescent="0.35">
      <c r="B21" s="2" t="s">
        <v>11</v>
      </c>
      <c r="C21" s="87">
        <v>9</v>
      </c>
      <c r="D21" s="87">
        <v>62</v>
      </c>
      <c r="E21" s="87">
        <v>100</v>
      </c>
      <c r="F21" s="87">
        <v>436</v>
      </c>
      <c r="G21" s="87">
        <v>814</v>
      </c>
      <c r="H21" s="87">
        <v>1196</v>
      </c>
      <c r="I21" s="87">
        <v>1372</v>
      </c>
      <c r="J21" s="87">
        <v>1495</v>
      </c>
      <c r="K21" s="87">
        <v>265</v>
      </c>
      <c r="L21" s="87">
        <v>84</v>
      </c>
      <c r="M21" s="87">
        <v>28</v>
      </c>
      <c r="N21" s="312">
        <v>5861</v>
      </c>
    </row>
    <row r="22" spans="2:14" x14ac:dyDescent="0.35">
      <c r="B22" s="2" t="s">
        <v>360</v>
      </c>
      <c r="C22" s="87">
        <v>6</v>
      </c>
      <c r="D22" s="87">
        <v>76</v>
      </c>
      <c r="E22" s="87">
        <v>87</v>
      </c>
      <c r="F22" s="87">
        <v>317</v>
      </c>
      <c r="G22" s="87">
        <v>717</v>
      </c>
      <c r="H22" s="87">
        <v>1046</v>
      </c>
      <c r="I22" s="87">
        <v>2627</v>
      </c>
      <c r="J22" s="87">
        <v>3212</v>
      </c>
      <c r="K22" s="87">
        <v>1017</v>
      </c>
      <c r="L22" s="87">
        <v>136</v>
      </c>
      <c r="M22" s="87">
        <v>44</v>
      </c>
      <c r="N22" s="312">
        <v>9285</v>
      </c>
    </row>
    <row r="23" spans="2:14" x14ac:dyDescent="0.35">
      <c r="B23" s="2" t="s">
        <v>361</v>
      </c>
      <c r="C23" s="87">
        <v>34</v>
      </c>
      <c r="D23" s="87">
        <v>166</v>
      </c>
      <c r="E23" s="87">
        <v>241</v>
      </c>
      <c r="F23" s="87">
        <v>884</v>
      </c>
      <c r="G23" s="87">
        <v>2507</v>
      </c>
      <c r="H23" s="87">
        <v>1994</v>
      </c>
      <c r="I23" s="87">
        <v>2773</v>
      </c>
      <c r="J23" s="87">
        <v>2549</v>
      </c>
      <c r="K23" s="87">
        <v>713</v>
      </c>
      <c r="L23" s="87">
        <v>330</v>
      </c>
      <c r="M23" s="87">
        <v>168</v>
      </c>
      <c r="N23" s="312">
        <v>12359</v>
      </c>
    </row>
    <row r="24" spans="2:14" x14ac:dyDescent="0.35">
      <c r="B24" s="2" t="s">
        <v>362</v>
      </c>
      <c r="C24" s="87">
        <v>6</v>
      </c>
      <c r="D24" s="87">
        <v>42</v>
      </c>
      <c r="E24" s="87">
        <v>42</v>
      </c>
      <c r="F24" s="87">
        <v>166</v>
      </c>
      <c r="G24" s="87">
        <v>316</v>
      </c>
      <c r="H24" s="87">
        <v>351</v>
      </c>
      <c r="I24" s="87">
        <v>904</v>
      </c>
      <c r="J24" s="87">
        <v>770</v>
      </c>
      <c r="K24" s="87">
        <v>328</v>
      </c>
      <c r="L24" s="87">
        <v>106</v>
      </c>
      <c r="M24" s="87">
        <v>10</v>
      </c>
      <c r="N24" s="312">
        <v>3041</v>
      </c>
    </row>
    <row r="25" spans="2:14" x14ac:dyDescent="0.35">
      <c r="B25" s="2" t="s">
        <v>363</v>
      </c>
      <c r="C25" s="87">
        <v>6</v>
      </c>
      <c r="D25" s="87">
        <v>115</v>
      </c>
      <c r="E25" s="87">
        <v>58</v>
      </c>
      <c r="F25" s="87">
        <v>396</v>
      </c>
      <c r="G25" s="87">
        <v>880</v>
      </c>
      <c r="H25" s="87">
        <v>1190</v>
      </c>
      <c r="I25" s="87">
        <v>1380</v>
      </c>
      <c r="J25" s="87">
        <v>1243</v>
      </c>
      <c r="K25" s="87">
        <v>308</v>
      </c>
      <c r="L25" s="87">
        <v>115</v>
      </c>
      <c r="M25" s="87">
        <v>60</v>
      </c>
      <c r="N25" s="312">
        <v>5751</v>
      </c>
    </row>
    <row r="26" spans="2:14" x14ac:dyDescent="0.35">
      <c r="B26" s="2" t="s">
        <v>364</v>
      </c>
      <c r="C26" s="87">
        <v>20</v>
      </c>
      <c r="D26" s="87">
        <v>154</v>
      </c>
      <c r="E26" s="87">
        <v>247</v>
      </c>
      <c r="F26" s="87">
        <v>837</v>
      </c>
      <c r="G26" s="87">
        <v>1287</v>
      </c>
      <c r="H26" s="87">
        <v>2207</v>
      </c>
      <c r="I26" s="87">
        <v>2301</v>
      </c>
      <c r="J26" s="87">
        <v>1741</v>
      </c>
      <c r="K26" s="87">
        <v>494</v>
      </c>
      <c r="L26" s="87">
        <v>281</v>
      </c>
      <c r="M26" s="87">
        <v>84</v>
      </c>
      <c r="N26" s="312">
        <v>9653</v>
      </c>
    </row>
    <row r="27" spans="2:14" x14ac:dyDescent="0.35">
      <c r="B27" s="2" t="s">
        <v>365</v>
      </c>
      <c r="C27" s="87">
        <v>4</v>
      </c>
      <c r="D27" s="87">
        <v>39</v>
      </c>
      <c r="E27" s="87">
        <v>68</v>
      </c>
      <c r="F27" s="87">
        <v>203</v>
      </c>
      <c r="G27" s="87">
        <v>334</v>
      </c>
      <c r="H27" s="87">
        <v>330</v>
      </c>
      <c r="I27" s="87">
        <v>883</v>
      </c>
      <c r="J27" s="87">
        <v>911</v>
      </c>
      <c r="K27" s="87">
        <v>667</v>
      </c>
      <c r="L27" s="87">
        <v>109</v>
      </c>
      <c r="M27" s="87">
        <v>30</v>
      </c>
      <c r="N27" s="312">
        <v>3578</v>
      </c>
    </row>
    <row r="28" spans="2:14" x14ac:dyDescent="0.35">
      <c r="B28" s="2" t="s">
        <v>366</v>
      </c>
      <c r="C28" s="87">
        <v>5</v>
      </c>
      <c r="D28" s="87">
        <v>49</v>
      </c>
      <c r="E28" s="87">
        <v>35</v>
      </c>
      <c r="F28" s="87">
        <v>178</v>
      </c>
      <c r="G28" s="87">
        <v>376</v>
      </c>
      <c r="H28" s="87">
        <v>369</v>
      </c>
      <c r="I28" s="87">
        <v>701</v>
      </c>
      <c r="J28" s="87">
        <v>600</v>
      </c>
      <c r="K28" s="87">
        <v>253</v>
      </c>
      <c r="L28" s="87">
        <v>75</v>
      </c>
      <c r="M28" s="87">
        <v>38</v>
      </c>
      <c r="N28" s="312">
        <v>2679</v>
      </c>
    </row>
    <row r="29" spans="2:14" x14ac:dyDescent="0.35">
      <c r="B29" s="2" t="s">
        <v>367</v>
      </c>
      <c r="C29" s="87">
        <v>24</v>
      </c>
      <c r="D29" s="87">
        <v>222</v>
      </c>
      <c r="E29" s="87">
        <v>275</v>
      </c>
      <c r="F29" s="87">
        <v>909</v>
      </c>
      <c r="G29" s="87">
        <v>1119</v>
      </c>
      <c r="H29" s="87">
        <v>1860</v>
      </c>
      <c r="I29" s="87">
        <v>1999</v>
      </c>
      <c r="J29" s="87">
        <v>2552</v>
      </c>
      <c r="K29" s="87">
        <v>740</v>
      </c>
      <c r="L29" s="87">
        <v>559</v>
      </c>
      <c r="M29" s="87">
        <v>44</v>
      </c>
      <c r="N29" s="312">
        <v>10303</v>
      </c>
    </row>
    <row r="30" spans="2:14" x14ac:dyDescent="0.35">
      <c r="B30" s="2" t="s">
        <v>368</v>
      </c>
      <c r="C30" s="87">
        <v>5</v>
      </c>
      <c r="D30" s="87">
        <v>27</v>
      </c>
      <c r="E30" s="87">
        <v>27</v>
      </c>
      <c r="F30" s="87">
        <v>219</v>
      </c>
      <c r="G30" s="87">
        <v>436</v>
      </c>
      <c r="H30" s="87">
        <v>801</v>
      </c>
      <c r="I30" s="87">
        <v>1340</v>
      </c>
      <c r="J30" s="87">
        <v>1761</v>
      </c>
      <c r="K30" s="87">
        <v>443</v>
      </c>
      <c r="L30" s="87">
        <v>146</v>
      </c>
      <c r="M30" s="87">
        <v>25</v>
      </c>
      <c r="N30" s="312">
        <v>5230</v>
      </c>
    </row>
    <row r="31" spans="2:14" x14ac:dyDescent="0.35">
      <c r="B31" s="88" t="s">
        <v>14</v>
      </c>
      <c r="C31" s="313">
        <v>1113</v>
      </c>
      <c r="D31" s="313">
        <v>9104</v>
      </c>
      <c r="E31" s="313">
        <v>8254</v>
      </c>
      <c r="F31" s="313">
        <v>23769</v>
      </c>
      <c r="G31" s="313">
        <v>44908</v>
      </c>
      <c r="H31" s="313">
        <v>60276</v>
      </c>
      <c r="I31" s="313">
        <v>76033</v>
      </c>
      <c r="J31" s="313">
        <v>65416</v>
      </c>
      <c r="K31" s="313">
        <v>17946</v>
      </c>
      <c r="L31" s="313">
        <v>6431</v>
      </c>
      <c r="M31" s="313">
        <v>1660</v>
      </c>
      <c r="N31" s="313">
        <v>314910</v>
      </c>
    </row>
  </sheetData>
  <hyperlinks>
    <hyperlink ref="O1" location="'Cot. EPST par prov&amp;par grade'!A1" display="Variable suivante" xr:uid="{00000000-0004-0000-0600-000000000000}"/>
    <hyperlink ref="O2" location="'Cotisants EPST par grade'!A1" display="Variable précédente" xr:uid="{00000000-0004-0000-0600-000001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ADDD3-EDD7-42FE-BDA1-C31AFCB6C561}">
  <sheetPr>
    <tabColor theme="0"/>
  </sheetPr>
  <dimension ref="A1:P31"/>
  <sheetViews>
    <sheetView workbookViewId="0">
      <selection activeCell="O1" sqref="O1"/>
    </sheetView>
  </sheetViews>
  <sheetFormatPr baseColWidth="10" defaultColWidth="10.6640625" defaultRowHeight="15.5" x14ac:dyDescent="0.35"/>
  <cols>
    <col min="1" max="1" width="7.83203125" style="204" customWidth="1"/>
    <col min="2" max="16384" width="10.6640625" style="204"/>
  </cols>
  <sheetData>
    <row r="1" spans="1:16" x14ac:dyDescent="0.3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81" t="s">
        <v>255</v>
      </c>
      <c r="P1" s="197"/>
    </row>
    <row r="2" spans="1:16" ht="18" x14ac:dyDescent="0.4">
      <c r="A2" s="197"/>
      <c r="B2" s="212" t="s">
        <v>672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208" t="s">
        <v>256</v>
      </c>
      <c r="P2" s="197"/>
    </row>
    <row r="3" spans="1:16" x14ac:dyDescent="0.3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</row>
    <row r="4" spans="1:16" x14ac:dyDescent="0.35">
      <c r="A4" s="197"/>
      <c r="B4" s="84" t="s">
        <v>16</v>
      </c>
      <c r="C4" s="85" t="s">
        <v>59</v>
      </c>
      <c r="D4" s="85" t="s">
        <v>60</v>
      </c>
      <c r="E4" s="85" t="s">
        <v>61</v>
      </c>
      <c r="F4" s="85" t="s">
        <v>62</v>
      </c>
      <c r="G4" s="85" t="s">
        <v>63</v>
      </c>
      <c r="H4" s="85" t="s">
        <v>64</v>
      </c>
      <c r="I4" s="85" t="s">
        <v>65</v>
      </c>
      <c r="J4" s="85" t="s">
        <v>66</v>
      </c>
      <c r="K4" s="85" t="s">
        <v>67</v>
      </c>
      <c r="L4" s="85" t="s">
        <v>68</v>
      </c>
      <c r="M4" s="85" t="s">
        <v>69</v>
      </c>
      <c r="N4" s="85" t="s">
        <v>14</v>
      </c>
      <c r="O4" s="197"/>
      <c r="P4" s="197"/>
    </row>
    <row r="5" spans="1:16" x14ac:dyDescent="0.35">
      <c r="A5" s="197"/>
      <c r="B5" s="86" t="s">
        <v>346</v>
      </c>
      <c r="C5" s="87" t="s">
        <v>5</v>
      </c>
      <c r="D5" s="87">
        <v>16</v>
      </c>
      <c r="E5" s="87">
        <v>207</v>
      </c>
      <c r="F5" s="87">
        <v>625</v>
      </c>
      <c r="G5" s="87">
        <v>402</v>
      </c>
      <c r="H5" s="87">
        <v>382</v>
      </c>
      <c r="I5" s="87">
        <v>4181</v>
      </c>
      <c r="J5" s="87">
        <v>1167</v>
      </c>
      <c r="K5" s="87">
        <v>3</v>
      </c>
      <c r="L5" s="87">
        <v>27</v>
      </c>
      <c r="M5" s="87">
        <v>29</v>
      </c>
      <c r="N5" s="312">
        <v>7039</v>
      </c>
      <c r="O5" s="197"/>
      <c r="P5" s="197"/>
    </row>
    <row r="6" spans="1:16" x14ac:dyDescent="0.35">
      <c r="A6" s="197"/>
      <c r="B6" s="86" t="s">
        <v>8</v>
      </c>
      <c r="C6" s="87" t="s">
        <v>5</v>
      </c>
      <c r="D6" s="87">
        <v>68</v>
      </c>
      <c r="E6" s="87">
        <v>989</v>
      </c>
      <c r="F6" s="87">
        <v>2381</v>
      </c>
      <c r="G6" s="87">
        <v>1613</v>
      </c>
      <c r="H6" s="87">
        <v>1635</v>
      </c>
      <c r="I6" s="87">
        <v>17139</v>
      </c>
      <c r="J6" s="87">
        <v>804</v>
      </c>
      <c r="K6" s="87">
        <v>15</v>
      </c>
      <c r="L6" s="87">
        <v>74</v>
      </c>
      <c r="M6" s="87">
        <v>145</v>
      </c>
      <c r="N6" s="312">
        <v>24863</v>
      </c>
      <c r="O6" s="197"/>
      <c r="P6" s="197"/>
    </row>
    <row r="7" spans="1:16" x14ac:dyDescent="0.35">
      <c r="A7" s="197"/>
      <c r="B7" s="86" t="s">
        <v>347</v>
      </c>
      <c r="C7" s="87" t="s">
        <v>5</v>
      </c>
      <c r="D7" s="87">
        <v>37</v>
      </c>
      <c r="E7" s="87">
        <v>550</v>
      </c>
      <c r="F7" s="87">
        <v>1411</v>
      </c>
      <c r="G7" s="87">
        <v>1792</v>
      </c>
      <c r="H7" s="87">
        <v>1144</v>
      </c>
      <c r="I7" s="87">
        <v>8924</v>
      </c>
      <c r="J7" s="87">
        <v>931</v>
      </c>
      <c r="K7" s="87">
        <v>15</v>
      </c>
      <c r="L7" s="87">
        <v>83</v>
      </c>
      <c r="M7" s="87">
        <v>57</v>
      </c>
      <c r="N7" s="312">
        <v>14944</v>
      </c>
      <c r="O7" s="197"/>
      <c r="P7" s="197"/>
    </row>
    <row r="8" spans="1:16" x14ac:dyDescent="0.35">
      <c r="A8" s="197"/>
      <c r="B8" s="86" t="s">
        <v>348</v>
      </c>
      <c r="C8" s="87" t="s">
        <v>5</v>
      </c>
      <c r="D8" s="87">
        <v>37</v>
      </c>
      <c r="E8" s="87">
        <v>820</v>
      </c>
      <c r="F8" s="87">
        <v>2391</v>
      </c>
      <c r="G8" s="87">
        <v>727</v>
      </c>
      <c r="H8" s="87">
        <v>576</v>
      </c>
      <c r="I8" s="87">
        <v>19559</v>
      </c>
      <c r="J8" s="87">
        <v>978</v>
      </c>
      <c r="K8" s="87">
        <v>9</v>
      </c>
      <c r="L8" s="87">
        <v>53</v>
      </c>
      <c r="M8" s="87">
        <v>105</v>
      </c>
      <c r="N8" s="312">
        <v>25255</v>
      </c>
      <c r="O8" s="197"/>
      <c r="P8" s="197"/>
    </row>
    <row r="9" spans="1:16" x14ac:dyDescent="0.35">
      <c r="A9" s="197"/>
      <c r="B9" s="86" t="s">
        <v>349</v>
      </c>
      <c r="C9" s="87" t="s">
        <v>5</v>
      </c>
      <c r="D9" s="87">
        <v>25</v>
      </c>
      <c r="E9" s="87">
        <v>287</v>
      </c>
      <c r="F9" s="87">
        <v>850</v>
      </c>
      <c r="G9" s="87">
        <v>455</v>
      </c>
      <c r="H9" s="87">
        <v>506</v>
      </c>
      <c r="I9" s="87">
        <v>6345</v>
      </c>
      <c r="J9" s="87">
        <v>1459</v>
      </c>
      <c r="K9" s="87">
        <v>4</v>
      </c>
      <c r="L9" s="87">
        <v>25</v>
      </c>
      <c r="M9" s="87">
        <v>40</v>
      </c>
      <c r="N9" s="312">
        <v>9996</v>
      </c>
      <c r="O9" s="197"/>
      <c r="P9" s="197"/>
    </row>
    <row r="10" spans="1:16" x14ac:dyDescent="0.35">
      <c r="A10" s="197"/>
      <c r="B10" s="86" t="s">
        <v>350</v>
      </c>
      <c r="C10" s="87" t="s">
        <v>5</v>
      </c>
      <c r="D10" s="87">
        <v>44</v>
      </c>
      <c r="E10" s="87">
        <v>659</v>
      </c>
      <c r="F10" s="87">
        <v>2716</v>
      </c>
      <c r="G10" s="87">
        <v>1200</v>
      </c>
      <c r="H10" s="87">
        <v>1477</v>
      </c>
      <c r="I10" s="87">
        <v>22488</v>
      </c>
      <c r="J10" s="87">
        <v>1528</v>
      </c>
      <c r="K10" s="87">
        <v>10</v>
      </c>
      <c r="L10" s="87">
        <v>86</v>
      </c>
      <c r="M10" s="87">
        <v>119</v>
      </c>
      <c r="N10" s="312">
        <v>30327</v>
      </c>
      <c r="O10" s="197"/>
      <c r="P10" s="197"/>
    </row>
    <row r="11" spans="1:16" x14ac:dyDescent="0.35">
      <c r="A11" s="197"/>
      <c r="B11" s="86" t="s">
        <v>351</v>
      </c>
      <c r="C11" s="87" t="s">
        <v>5</v>
      </c>
      <c r="D11" s="87">
        <v>48</v>
      </c>
      <c r="E11" s="87">
        <v>1199</v>
      </c>
      <c r="F11" s="87">
        <v>3241</v>
      </c>
      <c r="G11" s="87">
        <v>1628</v>
      </c>
      <c r="H11" s="87">
        <v>2753</v>
      </c>
      <c r="I11" s="87">
        <v>23024</v>
      </c>
      <c r="J11" s="87">
        <v>663</v>
      </c>
      <c r="K11" s="87">
        <v>29</v>
      </c>
      <c r="L11" s="87">
        <v>126</v>
      </c>
      <c r="M11" s="87">
        <v>212</v>
      </c>
      <c r="N11" s="312">
        <v>32923</v>
      </c>
      <c r="O11" s="197"/>
      <c r="P11" s="197"/>
    </row>
    <row r="12" spans="1:16" x14ac:dyDescent="0.35">
      <c r="A12" s="197"/>
      <c r="B12" s="86" t="s">
        <v>352</v>
      </c>
      <c r="C12" s="87" t="s">
        <v>5</v>
      </c>
      <c r="D12" s="87">
        <v>46</v>
      </c>
      <c r="E12" s="87">
        <v>977</v>
      </c>
      <c r="F12" s="87">
        <v>2571</v>
      </c>
      <c r="G12" s="87">
        <v>1057</v>
      </c>
      <c r="H12" s="87">
        <v>1664</v>
      </c>
      <c r="I12" s="87">
        <v>17784</v>
      </c>
      <c r="J12" s="87">
        <v>1182</v>
      </c>
      <c r="K12" s="87">
        <v>37</v>
      </c>
      <c r="L12" s="87">
        <v>98</v>
      </c>
      <c r="M12" s="87">
        <v>156</v>
      </c>
      <c r="N12" s="312">
        <v>25572</v>
      </c>
      <c r="O12" s="197"/>
      <c r="P12" s="197"/>
    </row>
    <row r="13" spans="1:16" x14ac:dyDescent="0.35">
      <c r="A13" s="197"/>
      <c r="B13" s="86" t="s">
        <v>353</v>
      </c>
      <c r="C13" s="87" t="s">
        <v>5</v>
      </c>
      <c r="D13" s="87">
        <v>26</v>
      </c>
      <c r="E13" s="87">
        <v>343</v>
      </c>
      <c r="F13" s="87">
        <v>929</v>
      </c>
      <c r="G13" s="87">
        <v>672</v>
      </c>
      <c r="H13" s="87">
        <v>816</v>
      </c>
      <c r="I13" s="87">
        <v>6090</v>
      </c>
      <c r="J13" s="87">
        <v>424</v>
      </c>
      <c r="K13" s="87">
        <v>13</v>
      </c>
      <c r="L13" s="87">
        <v>43</v>
      </c>
      <c r="M13" s="87">
        <v>62</v>
      </c>
      <c r="N13" s="312">
        <v>9418</v>
      </c>
      <c r="O13" s="197"/>
      <c r="P13" s="197"/>
    </row>
    <row r="14" spans="1:16" x14ac:dyDescent="0.35">
      <c r="A14" s="197"/>
      <c r="B14" s="86" t="s">
        <v>10</v>
      </c>
      <c r="C14" s="87">
        <v>1</v>
      </c>
      <c r="D14" s="87">
        <v>827</v>
      </c>
      <c r="E14" s="87">
        <v>314</v>
      </c>
      <c r="F14" s="87">
        <v>42</v>
      </c>
      <c r="G14" s="87">
        <v>339</v>
      </c>
      <c r="H14" s="87">
        <v>349</v>
      </c>
      <c r="I14" s="87">
        <v>63430</v>
      </c>
      <c r="J14" s="87">
        <v>69</v>
      </c>
      <c r="K14" s="87">
        <v>6</v>
      </c>
      <c r="L14" s="87">
        <v>1</v>
      </c>
      <c r="M14" s="87">
        <v>1</v>
      </c>
      <c r="N14" s="312">
        <v>65379</v>
      </c>
      <c r="O14" s="197"/>
      <c r="P14" s="197"/>
    </row>
    <row r="15" spans="1:16" x14ac:dyDescent="0.35">
      <c r="A15" s="197"/>
      <c r="B15" s="209" t="s">
        <v>354</v>
      </c>
      <c r="C15" s="87" t="s">
        <v>5</v>
      </c>
      <c r="D15" s="87">
        <v>63</v>
      </c>
      <c r="E15" s="87">
        <v>1572</v>
      </c>
      <c r="F15" s="87">
        <v>3186</v>
      </c>
      <c r="G15" s="87">
        <v>1972</v>
      </c>
      <c r="H15" s="87">
        <v>3440</v>
      </c>
      <c r="I15" s="87">
        <v>24128</v>
      </c>
      <c r="J15" s="87">
        <v>5296</v>
      </c>
      <c r="K15" s="87">
        <v>50</v>
      </c>
      <c r="L15" s="87">
        <v>236</v>
      </c>
      <c r="M15" s="87">
        <v>321</v>
      </c>
      <c r="N15" s="312">
        <v>40264</v>
      </c>
      <c r="O15" s="211"/>
      <c r="P15" s="197"/>
    </row>
    <row r="16" spans="1:16" x14ac:dyDescent="0.35">
      <c r="A16" s="197"/>
      <c r="B16" s="210" t="s">
        <v>355</v>
      </c>
      <c r="C16" s="87" t="s">
        <v>5</v>
      </c>
      <c r="D16" s="87">
        <v>46</v>
      </c>
      <c r="E16" s="87">
        <v>1494</v>
      </c>
      <c r="F16" s="87">
        <v>3051</v>
      </c>
      <c r="G16" s="87">
        <v>1174</v>
      </c>
      <c r="H16" s="87">
        <v>1970</v>
      </c>
      <c r="I16" s="87">
        <v>25428</v>
      </c>
      <c r="J16" s="87">
        <v>995</v>
      </c>
      <c r="K16" s="87">
        <v>13</v>
      </c>
      <c r="L16" s="87">
        <v>155</v>
      </c>
      <c r="M16" s="87">
        <v>367</v>
      </c>
      <c r="N16" s="312">
        <v>34693</v>
      </c>
      <c r="O16" s="197"/>
      <c r="P16" s="197"/>
    </row>
    <row r="17" spans="1:16" x14ac:dyDescent="0.35">
      <c r="A17" s="197"/>
      <c r="B17" s="2" t="s">
        <v>356</v>
      </c>
      <c r="C17" s="87" t="s">
        <v>5</v>
      </c>
      <c r="D17" s="87">
        <v>114</v>
      </c>
      <c r="E17" s="87">
        <v>3747</v>
      </c>
      <c r="F17" s="87">
        <v>6564</v>
      </c>
      <c r="G17" s="87">
        <v>3297</v>
      </c>
      <c r="H17" s="87">
        <v>8746</v>
      </c>
      <c r="I17" s="87">
        <v>53727</v>
      </c>
      <c r="J17" s="87">
        <v>3440</v>
      </c>
      <c r="K17" s="87">
        <v>166</v>
      </c>
      <c r="L17" s="87">
        <v>489</v>
      </c>
      <c r="M17" s="87">
        <v>707</v>
      </c>
      <c r="N17" s="312">
        <v>80997</v>
      </c>
      <c r="O17" s="197"/>
      <c r="P17" s="197"/>
    </row>
    <row r="18" spans="1:16" x14ac:dyDescent="0.35">
      <c r="A18" s="197"/>
      <c r="B18" s="2" t="s">
        <v>357</v>
      </c>
      <c r="C18" s="87" t="s">
        <v>5</v>
      </c>
      <c r="D18" s="87">
        <v>26</v>
      </c>
      <c r="E18" s="87">
        <v>712</v>
      </c>
      <c r="F18" s="87">
        <v>1987</v>
      </c>
      <c r="G18" s="87">
        <v>906</v>
      </c>
      <c r="H18" s="87">
        <v>718</v>
      </c>
      <c r="I18" s="87">
        <v>13991</v>
      </c>
      <c r="J18" s="87">
        <v>720</v>
      </c>
      <c r="K18" s="87">
        <v>15</v>
      </c>
      <c r="L18" s="87">
        <v>38</v>
      </c>
      <c r="M18" s="87">
        <v>78</v>
      </c>
      <c r="N18" s="312">
        <v>19191</v>
      </c>
      <c r="O18" s="197"/>
      <c r="P18" s="197"/>
    </row>
    <row r="19" spans="1:16" x14ac:dyDescent="0.35">
      <c r="A19" s="197"/>
      <c r="B19" s="2" t="s">
        <v>358</v>
      </c>
      <c r="C19" s="87" t="s">
        <v>5</v>
      </c>
      <c r="D19" s="87">
        <v>31</v>
      </c>
      <c r="E19" s="87">
        <v>366</v>
      </c>
      <c r="F19" s="87">
        <v>982</v>
      </c>
      <c r="G19" s="87">
        <v>543</v>
      </c>
      <c r="H19" s="87">
        <v>574</v>
      </c>
      <c r="I19" s="87">
        <v>7910</v>
      </c>
      <c r="J19" s="87">
        <v>500</v>
      </c>
      <c r="K19" s="87">
        <v>13</v>
      </c>
      <c r="L19" s="87">
        <v>29</v>
      </c>
      <c r="M19" s="87">
        <v>35</v>
      </c>
      <c r="N19" s="312">
        <v>10983</v>
      </c>
      <c r="O19" s="197"/>
      <c r="P19" s="197"/>
    </row>
    <row r="20" spans="1:16" x14ac:dyDescent="0.35">
      <c r="A20" s="197"/>
      <c r="B20" s="2" t="s">
        <v>359</v>
      </c>
      <c r="C20" s="87" t="s">
        <v>5</v>
      </c>
      <c r="D20" s="87">
        <v>41</v>
      </c>
      <c r="E20" s="87">
        <v>1092</v>
      </c>
      <c r="F20" s="87">
        <v>2231</v>
      </c>
      <c r="G20" s="87">
        <v>767</v>
      </c>
      <c r="H20" s="87">
        <v>1573</v>
      </c>
      <c r="I20" s="87">
        <v>18926</v>
      </c>
      <c r="J20" s="87">
        <v>1013</v>
      </c>
      <c r="K20" s="87">
        <v>29</v>
      </c>
      <c r="L20" s="87">
        <v>113</v>
      </c>
      <c r="M20" s="87">
        <v>101</v>
      </c>
      <c r="N20" s="312">
        <v>25886</v>
      </c>
      <c r="O20" s="197"/>
      <c r="P20" s="197"/>
    </row>
    <row r="21" spans="1:16" x14ac:dyDescent="0.35">
      <c r="A21" s="197"/>
      <c r="B21" s="2" t="s">
        <v>11</v>
      </c>
      <c r="C21" s="87" t="s">
        <v>5</v>
      </c>
      <c r="D21" s="87">
        <v>26</v>
      </c>
      <c r="E21" s="87">
        <v>962</v>
      </c>
      <c r="F21" s="87">
        <v>2055</v>
      </c>
      <c r="G21" s="87">
        <v>1042</v>
      </c>
      <c r="H21" s="87">
        <v>1281</v>
      </c>
      <c r="I21" s="87">
        <v>16373</v>
      </c>
      <c r="J21" s="87">
        <v>1025</v>
      </c>
      <c r="K21" s="87">
        <v>12</v>
      </c>
      <c r="L21" s="87">
        <v>32</v>
      </c>
      <c r="M21" s="87">
        <v>76</v>
      </c>
      <c r="N21" s="312">
        <v>22884</v>
      </c>
      <c r="O21" s="197"/>
      <c r="P21" s="197"/>
    </row>
    <row r="22" spans="1:16" x14ac:dyDescent="0.35">
      <c r="A22" s="197"/>
      <c r="B22" s="2" t="s">
        <v>360</v>
      </c>
      <c r="C22" s="87" t="s">
        <v>5</v>
      </c>
      <c r="D22" s="87">
        <v>25</v>
      </c>
      <c r="E22" s="87">
        <v>569</v>
      </c>
      <c r="F22" s="87">
        <v>1191</v>
      </c>
      <c r="G22" s="87">
        <v>678</v>
      </c>
      <c r="H22" s="87">
        <v>830</v>
      </c>
      <c r="I22" s="87">
        <v>10495</v>
      </c>
      <c r="J22" s="87">
        <v>932</v>
      </c>
      <c r="K22" s="87">
        <v>13</v>
      </c>
      <c r="L22" s="87">
        <v>80</v>
      </c>
      <c r="M22" s="87">
        <v>179</v>
      </c>
      <c r="N22" s="312">
        <v>14992</v>
      </c>
      <c r="O22" s="197"/>
      <c r="P22" s="197"/>
    </row>
    <row r="23" spans="1:16" x14ac:dyDescent="0.35">
      <c r="A23" s="197"/>
      <c r="B23" s="2" t="s">
        <v>361</v>
      </c>
      <c r="C23" s="87" t="s">
        <v>5</v>
      </c>
      <c r="D23" s="87">
        <v>72</v>
      </c>
      <c r="E23" s="87">
        <v>1664</v>
      </c>
      <c r="F23" s="87">
        <v>4219</v>
      </c>
      <c r="G23" s="87">
        <v>3164</v>
      </c>
      <c r="H23" s="87">
        <v>4598</v>
      </c>
      <c r="I23" s="87">
        <v>34158</v>
      </c>
      <c r="J23" s="87">
        <v>1471</v>
      </c>
      <c r="K23" s="87">
        <v>24</v>
      </c>
      <c r="L23" s="87">
        <v>129</v>
      </c>
      <c r="M23" s="87">
        <v>198</v>
      </c>
      <c r="N23" s="312">
        <v>49697</v>
      </c>
      <c r="O23" s="197"/>
      <c r="P23" s="197"/>
    </row>
    <row r="24" spans="1:16" x14ac:dyDescent="0.35">
      <c r="A24" s="197"/>
      <c r="B24" s="2" t="s">
        <v>362</v>
      </c>
      <c r="C24" s="87" t="s">
        <v>5</v>
      </c>
      <c r="D24" s="87">
        <v>29</v>
      </c>
      <c r="E24" s="87">
        <v>495</v>
      </c>
      <c r="F24" s="87">
        <v>1009</v>
      </c>
      <c r="G24" s="87">
        <v>480</v>
      </c>
      <c r="H24" s="87">
        <v>517</v>
      </c>
      <c r="I24" s="87">
        <v>8993</v>
      </c>
      <c r="J24" s="87">
        <v>868</v>
      </c>
      <c r="K24" s="87">
        <v>8</v>
      </c>
      <c r="L24" s="87">
        <v>83</v>
      </c>
      <c r="M24" s="87">
        <v>81</v>
      </c>
      <c r="N24" s="312">
        <v>12563</v>
      </c>
      <c r="O24" s="197"/>
      <c r="P24" s="197"/>
    </row>
    <row r="25" spans="1:16" x14ac:dyDescent="0.35">
      <c r="A25" s="197"/>
      <c r="B25" s="2" t="s">
        <v>363</v>
      </c>
      <c r="C25" s="87" t="s">
        <v>5</v>
      </c>
      <c r="D25" s="87">
        <v>54</v>
      </c>
      <c r="E25" s="87">
        <v>822</v>
      </c>
      <c r="F25" s="87">
        <v>2212</v>
      </c>
      <c r="G25" s="87">
        <v>1350</v>
      </c>
      <c r="H25" s="87">
        <v>1146</v>
      </c>
      <c r="I25" s="87">
        <v>14527</v>
      </c>
      <c r="J25" s="87">
        <v>594</v>
      </c>
      <c r="K25" s="87">
        <v>19</v>
      </c>
      <c r="L25" s="87">
        <v>91</v>
      </c>
      <c r="M25" s="87">
        <v>231</v>
      </c>
      <c r="N25" s="312">
        <v>21046</v>
      </c>
      <c r="O25" s="197"/>
      <c r="P25" s="197"/>
    </row>
    <row r="26" spans="1:16" x14ac:dyDescent="0.35">
      <c r="A26" s="197"/>
      <c r="B26" s="2" t="s">
        <v>364</v>
      </c>
      <c r="C26" s="87" t="s">
        <v>5</v>
      </c>
      <c r="D26" s="87">
        <v>49</v>
      </c>
      <c r="E26" s="87">
        <v>1246</v>
      </c>
      <c r="F26" s="87">
        <v>4023</v>
      </c>
      <c r="G26" s="87">
        <v>2515</v>
      </c>
      <c r="H26" s="87">
        <v>2491</v>
      </c>
      <c r="I26" s="87">
        <v>30795</v>
      </c>
      <c r="J26" s="87">
        <v>2455</v>
      </c>
      <c r="K26" s="87">
        <v>22</v>
      </c>
      <c r="L26" s="87">
        <v>73</v>
      </c>
      <c r="M26" s="87">
        <v>133</v>
      </c>
      <c r="N26" s="312">
        <v>43802</v>
      </c>
      <c r="O26" s="197"/>
      <c r="P26" s="197"/>
    </row>
    <row r="27" spans="1:16" x14ac:dyDescent="0.35">
      <c r="A27" s="197"/>
      <c r="B27" s="2" t="s">
        <v>365</v>
      </c>
      <c r="C27" s="87" t="s">
        <v>5</v>
      </c>
      <c r="D27" s="87">
        <v>46</v>
      </c>
      <c r="E27" s="87">
        <v>810</v>
      </c>
      <c r="F27" s="87">
        <v>1691</v>
      </c>
      <c r="G27" s="87">
        <v>901</v>
      </c>
      <c r="H27" s="87">
        <v>1326</v>
      </c>
      <c r="I27" s="87">
        <v>13657</v>
      </c>
      <c r="J27" s="87">
        <v>1750</v>
      </c>
      <c r="K27" s="87">
        <v>16</v>
      </c>
      <c r="L27" s="87">
        <v>84</v>
      </c>
      <c r="M27" s="87">
        <v>155</v>
      </c>
      <c r="N27" s="312">
        <v>20436</v>
      </c>
      <c r="O27" s="197"/>
      <c r="P27" s="197"/>
    </row>
    <row r="28" spans="1:16" x14ac:dyDescent="0.35">
      <c r="A28" s="197"/>
      <c r="B28" s="2" t="s">
        <v>366</v>
      </c>
      <c r="C28" s="87" t="s">
        <v>5</v>
      </c>
      <c r="D28" s="87">
        <v>29</v>
      </c>
      <c r="E28" s="87">
        <v>639</v>
      </c>
      <c r="F28" s="87">
        <v>1493</v>
      </c>
      <c r="G28" s="87">
        <v>605</v>
      </c>
      <c r="H28" s="87">
        <v>355</v>
      </c>
      <c r="I28" s="87">
        <v>12347</v>
      </c>
      <c r="J28" s="87">
        <v>808</v>
      </c>
      <c r="K28" s="87">
        <v>9</v>
      </c>
      <c r="L28" s="87">
        <v>37</v>
      </c>
      <c r="M28" s="87">
        <v>64</v>
      </c>
      <c r="N28" s="312">
        <v>16386</v>
      </c>
      <c r="O28" s="197"/>
      <c r="P28" s="197"/>
    </row>
    <row r="29" spans="1:16" x14ac:dyDescent="0.35">
      <c r="A29" s="197"/>
      <c r="B29" s="2" t="s">
        <v>367</v>
      </c>
      <c r="C29" s="87" t="s">
        <v>5</v>
      </c>
      <c r="D29" s="87">
        <v>46</v>
      </c>
      <c r="E29" s="87">
        <v>708</v>
      </c>
      <c r="F29" s="87">
        <v>1902</v>
      </c>
      <c r="G29" s="87">
        <v>1973</v>
      </c>
      <c r="H29" s="87">
        <v>1451</v>
      </c>
      <c r="I29" s="87">
        <v>15226</v>
      </c>
      <c r="J29" s="87">
        <v>885</v>
      </c>
      <c r="K29" s="87">
        <v>13</v>
      </c>
      <c r="L29" s="87">
        <v>50</v>
      </c>
      <c r="M29" s="87">
        <v>93</v>
      </c>
      <c r="N29" s="312">
        <v>22347</v>
      </c>
      <c r="O29" s="197"/>
      <c r="P29" s="197"/>
    </row>
    <row r="30" spans="1:16" x14ac:dyDescent="0.35">
      <c r="A30" s="197"/>
      <c r="B30" s="2" t="s">
        <v>368</v>
      </c>
      <c r="C30" s="87" t="s">
        <v>5</v>
      </c>
      <c r="D30" s="87">
        <v>46</v>
      </c>
      <c r="E30" s="87">
        <v>642</v>
      </c>
      <c r="F30" s="87">
        <v>1458</v>
      </c>
      <c r="G30" s="87">
        <v>868</v>
      </c>
      <c r="H30" s="87">
        <v>570</v>
      </c>
      <c r="I30" s="87">
        <v>11734</v>
      </c>
      <c r="J30" s="87">
        <v>722</v>
      </c>
      <c r="K30" s="87">
        <v>6</v>
      </c>
      <c r="L30" s="87">
        <v>131</v>
      </c>
      <c r="M30" s="87">
        <v>134</v>
      </c>
      <c r="N30" s="312">
        <v>16311</v>
      </c>
      <c r="O30" s="197"/>
      <c r="P30" s="197"/>
    </row>
    <row r="31" spans="1:16" x14ac:dyDescent="0.35">
      <c r="A31" s="2"/>
      <c r="B31" s="88" t="s">
        <v>14</v>
      </c>
      <c r="C31" s="313">
        <v>1</v>
      </c>
      <c r="D31" s="313">
        <v>1917</v>
      </c>
      <c r="E31" s="313">
        <v>23885</v>
      </c>
      <c r="F31" s="313">
        <v>56411</v>
      </c>
      <c r="G31" s="313">
        <v>32120</v>
      </c>
      <c r="H31" s="313">
        <v>42888</v>
      </c>
      <c r="I31" s="313">
        <v>501379</v>
      </c>
      <c r="J31" s="313">
        <v>32679</v>
      </c>
      <c r="K31" s="313">
        <v>569</v>
      </c>
      <c r="L31" s="313">
        <v>2466</v>
      </c>
      <c r="M31" s="313">
        <v>3879</v>
      </c>
      <c r="N31" s="313">
        <v>698194</v>
      </c>
      <c r="O31" s="197"/>
      <c r="P31" s="197"/>
    </row>
  </sheetData>
  <hyperlinks>
    <hyperlink ref="O2" location="'Cot. H EPST par prov&amp;par grade'!A1" display="Variable précédente" xr:uid="{9B08A632-3ABC-443A-8B68-4EC19BBA4ABC}"/>
    <hyperlink ref="O1" location="'Cot. par adm. pub et prov HEPST'!A1" display="Variable suivante" xr:uid="{FB4A1F0A-D76E-4012-8F47-E5AB27C1F5C9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0"/>
  </sheetPr>
  <dimension ref="B1:AD28"/>
  <sheetViews>
    <sheetView showGridLines="0" zoomScaleNormal="100"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AD1" sqref="AD1"/>
    </sheetView>
  </sheetViews>
  <sheetFormatPr baseColWidth="10" defaultColWidth="11" defaultRowHeight="15.5" x14ac:dyDescent="0.35"/>
  <cols>
    <col min="1" max="1" width="8.6640625" style="2" customWidth="1"/>
    <col min="2" max="2" width="22.75" style="2" customWidth="1"/>
    <col min="3" max="3" width="11" style="2"/>
    <col min="4" max="4" width="9.25" style="2" customWidth="1"/>
    <col min="5" max="5" width="9.5" style="2" customWidth="1"/>
    <col min="6" max="6" width="9.33203125" style="2" customWidth="1"/>
    <col min="7" max="7" width="9.58203125" style="2" customWidth="1"/>
    <col min="8" max="8" width="8.5" style="2" customWidth="1"/>
    <col min="9" max="9" width="7.75" style="2" customWidth="1"/>
    <col min="10" max="10" width="8.5" style="2" customWidth="1"/>
    <col min="11" max="11" width="8.1640625" style="2" customWidth="1"/>
    <col min="12" max="12" width="9" style="2" customWidth="1"/>
    <col min="13" max="13" width="9.33203125" style="2" customWidth="1"/>
    <col min="14" max="14" width="7.4140625" style="2" customWidth="1"/>
    <col min="15" max="15" width="7.75" style="2" customWidth="1"/>
    <col min="16" max="16" width="7.83203125" style="2" customWidth="1"/>
    <col min="17" max="17" width="8.4140625" style="2" customWidth="1"/>
    <col min="18" max="18" width="9.9140625" style="2" customWidth="1"/>
    <col min="19" max="19" width="8.9140625" style="2" customWidth="1"/>
    <col min="20" max="20" width="9" style="2" customWidth="1"/>
    <col min="21" max="21" width="9.83203125" style="2" customWidth="1"/>
    <col min="22" max="22" width="9.9140625" style="2" customWidth="1"/>
    <col min="23" max="23" width="7.83203125" style="2" customWidth="1"/>
    <col min="24" max="24" width="7.9140625" style="2" customWidth="1"/>
    <col min="25" max="25" width="8.5" style="2" customWidth="1"/>
    <col min="26" max="26" width="8.25" style="2" customWidth="1"/>
    <col min="27" max="27" width="8.08203125" style="2" customWidth="1"/>
    <col min="28" max="28" width="8.5" style="2" customWidth="1"/>
    <col min="29" max="16384" width="11" style="2"/>
  </cols>
  <sheetData>
    <row r="1" spans="2:30" x14ac:dyDescent="0.35">
      <c r="AD1" s="81" t="s">
        <v>255</v>
      </c>
    </row>
    <row r="2" spans="2:30" ht="18" x14ac:dyDescent="0.4">
      <c r="B2" s="80" t="s">
        <v>673</v>
      </c>
      <c r="AD2" s="82" t="s">
        <v>256</v>
      </c>
    </row>
    <row r="4" spans="2:30" x14ac:dyDescent="0.35">
      <c r="B4" s="84" t="s">
        <v>262</v>
      </c>
      <c r="C4" s="85" t="s">
        <v>346</v>
      </c>
      <c r="D4" s="85" t="s">
        <v>8</v>
      </c>
      <c r="E4" s="85" t="s">
        <v>347</v>
      </c>
      <c r="F4" s="84" t="s">
        <v>348</v>
      </c>
      <c r="G4" s="84" t="s">
        <v>349</v>
      </c>
      <c r="H4" s="85" t="s">
        <v>350</v>
      </c>
      <c r="I4" s="85" t="s">
        <v>351</v>
      </c>
      <c r="J4" s="84" t="s">
        <v>352</v>
      </c>
      <c r="K4" s="84" t="s">
        <v>353</v>
      </c>
      <c r="L4" s="84" t="s">
        <v>10</v>
      </c>
      <c r="M4" s="84" t="s">
        <v>354</v>
      </c>
      <c r="N4" s="85" t="s">
        <v>355</v>
      </c>
      <c r="O4" s="85" t="s">
        <v>356</v>
      </c>
      <c r="P4" s="85" t="s">
        <v>357</v>
      </c>
      <c r="Q4" s="85" t="s">
        <v>358</v>
      </c>
      <c r="R4" s="84" t="s">
        <v>359</v>
      </c>
      <c r="S4" s="85" t="s">
        <v>11</v>
      </c>
      <c r="T4" s="85" t="s">
        <v>360</v>
      </c>
      <c r="U4" s="84" t="s">
        <v>361</v>
      </c>
      <c r="V4" s="84" t="s">
        <v>362</v>
      </c>
      <c r="W4" s="85" t="s">
        <v>363</v>
      </c>
      <c r="X4" s="85" t="s">
        <v>364</v>
      </c>
      <c r="Y4" s="84" t="s">
        <v>365</v>
      </c>
      <c r="Z4" s="84" t="s">
        <v>366</v>
      </c>
      <c r="AA4" s="85" t="s">
        <v>367</v>
      </c>
      <c r="AB4" s="85" t="s">
        <v>368</v>
      </c>
      <c r="AC4" s="85" t="s">
        <v>14</v>
      </c>
    </row>
    <row r="5" spans="2:30" x14ac:dyDescent="0.35">
      <c r="B5" s="86" t="s">
        <v>21</v>
      </c>
      <c r="C5" s="87">
        <v>65</v>
      </c>
      <c r="D5" s="87">
        <v>256</v>
      </c>
      <c r="E5" s="87">
        <v>509</v>
      </c>
      <c r="F5" s="87">
        <v>25</v>
      </c>
      <c r="G5" s="87">
        <v>87</v>
      </c>
      <c r="H5" s="87">
        <v>203</v>
      </c>
      <c r="I5" s="87">
        <v>58</v>
      </c>
      <c r="J5" s="87">
        <v>220</v>
      </c>
      <c r="K5" s="87">
        <v>330</v>
      </c>
      <c r="L5" s="87">
        <v>2732</v>
      </c>
      <c r="M5" s="87">
        <v>394</v>
      </c>
      <c r="N5" s="213">
        <v>121</v>
      </c>
      <c r="O5" s="213">
        <v>150</v>
      </c>
      <c r="P5" s="213">
        <v>156</v>
      </c>
      <c r="Q5" s="213">
        <v>356</v>
      </c>
      <c r="R5" s="213">
        <v>140</v>
      </c>
      <c r="S5" s="213">
        <v>95</v>
      </c>
      <c r="T5" s="213">
        <v>66</v>
      </c>
      <c r="U5" s="213">
        <v>396</v>
      </c>
      <c r="V5" s="213">
        <v>91</v>
      </c>
      <c r="W5" s="213">
        <v>53</v>
      </c>
      <c r="X5" s="213">
        <v>549</v>
      </c>
      <c r="Y5" s="213">
        <v>36</v>
      </c>
      <c r="Z5" s="213">
        <v>59</v>
      </c>
      <c r="AA5" s="213">
        <v>170</v>
      </c>
      <c r="AB5" s="213">
        <v>52</v>
      </c>
      <c r="AC5" s="314">
        <v>7369</v>
      </c>
    </row>
    <row r="6" spans="2:30" x14ac:dyDescent="0.35">
      <c r="B6" s="86" t="s">
        <v>22</v>
      </c>
      <c r="C6" s="87">
        <v>85</v>
      </c>
      <c r="D6" s="87">
        <v>329</v>
      </c>
      <c r="E6" s="87">
        <v>495</v>
      </c>
      <c r="F6" s="87">
        <v>28</v>
      </c>
      <c r="G6" s="87">
        <v>44</v>
      </c>
      <c r="H6" s="87">
        <v>46</v>
      </c>
      <c r="I6" s="87">
        <v>117</v>
      </c>
      <c r="J6" s="87">
        <v>545</v>
      </c>
      <c r="K6" s="87">
        <v>618</v>
      </c>
      <c r="L6" s="87">
        <v>3278</v>
      </c>
      <c r="M6" s="87">
        <v>679</v>
      </c>
      <c r="N6" s="213">
        <v>122</v>
      </c>
      <c r="O6" s="213">
        <v>276</v>
      </c>
      <c r="P6" s="213">
        <v>173</v>
      </c>
      <c r="Q6" s="213">
        <v>35</v>
      </c>
      <c r="R6" s="213">
        <v>155</v>
      </c>
      <c r="S6" s="213">
        <v>122</v>
      </c>
      <c r="T6" s="213">
        <v>327</v>
      </c>
      <c r="U6" s="213">
        <v>268</v>
      </c>
      <c r="V6" s="213">
        <v>54</v>
      </c>
      <c r="W6" s="213">
        <v>136</v>
      </c>
      <c r="X6" s="213">
        <v>212</v>
      </c>
      <c r="Y6" s="213">
        <v>207</v>
      </c>
      <c r="Z6" s="213">
        <v>45</v>
      </c>
      <c r="AA6" s="213">
        <v>295</v>
      </c>
      <c r="AB6" s="213">
        <v>219</v>
      </c>
      <c r="AC6" s="314">
        <v>8910</v>
      </c>
    </row>
    <row r="7" spans="2:30" x14ac:dyDescent="0.35">
      <c r="B7" s="86" t="s">
        <v>23</v>
      </c>
      <c r="C7" s="87">
        <v>119</v>
      </c>
      <c r="D7" s="87">
        <v>316</v>
      </c>
      <c r="E7" s="87">
        <v>182</v>
      </c>
      <c r="F7" s="87">
        <v>109</v>
      </c>
      <c r="G7" s="87">
        <v>184</v>
      </c>
      <c r="H7" s="87">
        <v>187</v>
      </c>
      <c r="I7" s="87">
        <v>257</v>
      </c>
      <c r="J7" s="87">
        <v>1209</v>
      </c>
      <c r="K7" s="87">
        <v>552</v>
      </c>
      <c r="L7" s="87">
        <v>3300</v>
      </c>
      <c r="M7" s="87">
        <v>832</v>
      </c>
      <c r="N7" s="213">
        <v>208</v>
      </c>
      <c r="O7" s="213">
        <v>625</v>
      </c>
      <c r="P7" s="213">
        <v>385</v>
      </c>
      <c r="Q7" s="213">
        <v>159</v>
      </c>
      <c r="R7" s="213">
        <v>152</v>
      </c>
      <c r="S7" s="213">
        <v>131</v>
      </c>
      <c r="T7" s="213">
        <v>140</v>
      </c>
      <c r="U7" s="213">
        <v>644</v>
      </c>
      <c r="V7" s="213">
        <v>81</v>
      </c>
      <c r="W7" s="213">
        <v>164</v>
      </c>
      <c r="X7" s="213">
        <v>454</v>
      </c>
      <c r="Y7" s="213">
        <v>87</v>
      </c>
      <c r="Z7" s="213">
        <v>92</v>
      </c>
      <c r="AA7" s="213">
        <v>424</v>
      </c>
      <c r="AB7" s="213">
        <v>268</v>
      </c>
      <c r="AC7" s="314">
        <v>11261</v>
      </c>
    </row>
    <row r="8" spans="2:30" x14ac:dyDescent="0.35">
      <c r="B8" s="86" t="s">
        <v>25</v>
      </c>
      <c r="C8" s="87">
        <v>77</v>
      </c>
      <c r="D8" s="87">
        <v>113</v>
      </c>
      <c r="E8" s="87">
        <v>138</v>
      </c>
      <c r="F8" s="87">
        <v>25</v>
      </c>
      <c r="G8" s="87">
        <v>65</v>
      </c>
      <c r="H8" s="87">
        <v>86</v>
      </c>
      <c r="I8" s="87">
        <v>165</v>
      </c>
      <c r="J8" s="87">
        <v>99</v>
      </c>
      <c r="K8" s="87">
        <v>367</v>
      </c>
      <c r="L8" s="87">
        <v>3477</v>
      </c>
      <c r="M8" s="87">
        <v>275</v>
      </c>
      <c r="N8" s="213">
        <v>69</v>
      </c>
      <c r="O8" s="213">
        <v>271</v>
      </c>
      <c r="P8" s="213">
        <v>109</v>
      </c>
      <c r="Q8" s="213">
        <v>51</v>
      </c>
      <c r="R8" s="213">
        <v>209</v>
      </c>
      <c r="S8" s="213">
        <v>199</v>
      </c>
      <c r="T8" s="213">
        <v>135</v>
      </c>
      <c r="U8" s="213">
        <v>194</v>
      </c>
      <c r="V8" s="213">
        <v>54</v>
      </c>
      <c r="W8" s="213">
        <v>56</v>
      </c>
      <c r="X8" s="213">
        <v>287</v>
      </c>
      <c r="Y8" s="213">
        <v>51</v>
      </c>
      <c r="Z8" s="213">
        <v>61</v>
      </c>
      <c r="AA8" s="213">
        <v>274</v>
      </c>
      <c r="AB8" s="213">
        <v>79</v>
      </c>
      <c r="AC8" s="314">
        <v>6986</v>
      </c>
    </row>
    <row r="9" spans="2:30" x14ac:dyDescent="0.35">
      <c r="B9" s="86" t="s">
        <v>27</v>
      </c>
      <c r="C9" s="87">
        <v>72</v>
      </c>
      <c r="D9" s="87">
        <v>119</v>
      </c>
      <c r="E9" s="87">
        <v>229</v>
      </c>
      <c r="F9" s="87"/>
      <c r="G9" s="87">
        <v>50</v>
      </c>
      <c r="H9" s="87">
        <v>51</v>
      </c>
      <c r="I9" s="87">
        <v>19</v>
      </c>
      <c r="J9" s="87">
        <v>53</v>
      </c>
      <c r="K9" s="87">
        <v>175</v>
      </c>
      <c r="L9" s="87">
        <v>1456</v>
      </c>
      <c r="M9" s="87">
        <v>176</v>
      </c>
      <c r="N9" s="213">
        <v>23</v>
      </c>
      <c r="O9" s="213">
        <v>91</v>
      </c>
      <c r="P9" s="213">
        <v>35</v>
      </c>
      <c r="Q9" s="213">
        <v>7</v>
      </c>
      <c r="R9" s="213">
        <v>69</v>
      </c>
      <c r="S9" s="213">
        <v>32</v>
      </c>
      <c r="T9" s="213">
        <v>43</v>
      </c>
      <c r="U9" s="213">
        <v>118</v>
      </c>
      <c r="V9" s="213">
        <v>36</v>
      </c>
      <c r="W9" s="213">
        <v>28</v>
      </c>
      <c r="X9" s="213">
        <v>167</v>
      </c>
      <c r="Y9" s="213">
        <v>24</v>
      </c>
      <c r="Z9" s="213">
        <v>4</v>
      </c>
      <c r="AA9" s="213">
        <v>59</v>
      </c>
      <c r="AB9" s="213">
        <v>22</v>
      </c>
      <c r="AC9" s="314">
        <v>3158</v>
      </c>
    </row>
    <row r="10" spans="2:30" x14ac:dyDescent="0.35">
      <c r="B10" s="86" t="s">
        <v>263</v>
      </c>
      <c r="C10" s="87">
        <v>26</v>
      </c>
      <c r="D10" s="87">
        <v>232</v>
      </c>
      <c r="E10" s="87">
        <v>159</v>
      </c>
      <c r="F10" s="87">
        <v>21</v>
      </c>
      <c r="G10" s="87">
        <v>13</v>
      </c>
      <c r="H10" s="87"/>
      <c r="I10" s="87">
        <v>8</v>
      </c>
      <c r="J10" s="87">
        <v>363</v>
      </c>
      <c r="K10" s="87">
        <v>105</v>
      </c>
      <c r="L10" s="87">
        <v>5059</v>
      </c>
      <c r="M10" s="87">
        <v>233</v>
      </c>
      <c r="N10" s="213">
        <v>156</v>
      </c>
      <c r="O10" s="213">
        <v>896</v>
      </c>
      <c r="P10" s="213">
        <v>35</v>
      </c>
      <c r="Q10" s="213">
        <v>11</v>
      </c>
      <c r="R10" s="213">
        <v>381</v>
      </c>
      <c r="S10" s="213">
        <v>12</v>
      </c>
      <c r="T10" s="213">
        <v>450</v>
      </c>
      <c r="U10" s="213">
        <v>44</v>
      </c>
      <c r="V10" s="213">
        <v>75</v>
      </c>
      <c r="W10" s="213">
        <v>308</v>
      </c>
      <c r="X10" s="213">
        <v>28</v>
      </c>
      <c r="Y10" s="213">
        <v>98</v>
      </c>
      <c r="Z10" s="213">
        <v>64</v>
      </c>
      <c r="AA10" s="213">
        <v>333</v>
      </c>
      <c r="AB10" s="213">
        <v>99</v>
      </c>
      <c r="AC10" s="314">
        <v>9209</v>
      </c>
    </row>
    <row r="11" spans="2:30" x14ac:dyDescent="0.35">
      <c r="B11" s="86" t="s">
        <v>31</v>
      </c>
      <c r="C11" s="87">
        <v>10</v>
      </c>
      <c r="D11" s="87">
        <v>328</v>
      </c>
      <c r="E11" s="87">
        <v>133</v>
      </c>
      <c r="F11" s="87">
        <v>60</v>
      </c>
      <c r="G11" s="87">
        <v>26</v>
      </c>
      <c r="H11" s="87">
        <v>52</v>
      </c>
      <c r="I11" s="87">
        <v>96</v>
      </c>
      <c r="J11" s="87">
        <v>302</v>
      </c>
      <c r="K11" s="87">
        <v>332</v>
      </c>
      <c r="L11" s="87">
        <v>2494</v>
      </c>
      <c r="M11" s="87">
        <v>439</v>
      </c>
      <c r="N11" s="213">
        <v>336</v>
      </c>
      <c r="O11" s="213">
        <v>318</v>
      </c>
      <c r="P11" s="213">
        <v>142</v>
      </c>
      <c r="Q11" s="213">
        <v>167</v>
      </c>
      <c r="R11" s="213">
        <v>155</v>
      </c>
      <c r="S11" s="213">
        <v>60</v>
      </c>
      <c r="T11" s="213">
        <v>75</v>
      </c>
      <c r="U11" s="213">
        <v>194</v>
      </c>
      <c r="V11" s="213">
        <v>6</v>
      </c>
      <c r="W11" s="213">
        <v>46</v>
      </c>
      <c r="X11" s="213">
        <v>177</v>
      </c>
      <c r="Y11" s="213">
        <v>35</v>
      </c>
      <c r="Z11" s="213">
        <v>9</v>
      </c>
      <c r="AA11" s="213">
        <v>264</v>
      </c>
      <c r="AB11" s="213">
        <v>211</v>
      </c>
      <c r="AC11" s="314">
        <v>6467</v>
      </c>
    </row>
    <row r="12" spans="2:30" x14ac:dyDescent="0.35">
      <c r="B12" s="86" t="s">
        <v>33</v>
      </c>
      <c r="C12" s="87">
        <v>34</v>
      </c>
      <c r="D12" s="87">
        <v>139</v>
      </c>
      <c r="E12" s="87">
        <v>161</v>
      </c>
      <c r="F12" s="87">
        <v>16</v>
      </c>
      <c r="G12" s="87">
        <v>32</v>
      </c>
      <c r="H12" s="87">
        <v>90</v>
      </c>
      <c r="I12" s="87">
        <v>110</v>
      </c>
      <c r="J12" s="87">
        <v>108</v>
      </c>
      <c r="K12" s="87">
        <v>395</v>
      </c>
      <c r="L12" s="87">
        <v>1161</v>
      </c>
      <c r="M12" s="87">
        <v>218</v>
      </c>
      <c r="N12" s="213">
        <v>19</v>
      </c>
      <c r="O12" s="213">
        <v>47</v>
      </c>
      <c r="P12" s="213">
        <v>80</v>
      </c>
      <c r="Q12" s="213">
        <v>40</v>
      </c>
      <c r="R12" s="213">
        <v>30</v>
      </c>
      <c r="S12" s="213">
        <v>50</v>
      </c>
      <c r="T12" s="213">
        <v>54</v>
      </c>
      <c r="U12" s="213">
        <v>242</v>
      </c>
      <c r="V12" s="213">
        <v>22</v>
      </c>
      <c r="W12" s="213">
        <v>68</v>
      </c>
      <c r="X12" s="213">
        <v>84</v>
      </c>
      <c r="Y12" s="213">
        <v>55</v>
      </c>
      <c r="Z12" s="213">
        <v>35</v>
      </c>
      <c r="AA12" s="213">
        <v>120</v>
      </c>
      <c r="AB12" s="213">
        <v>37</v>
      </c>
      <c r="AC12" s="314">
        <v>3447</v>
      </c>
    </row>
    <row r="13" spans="2:30" x14ac:dyDescent="0.35">
      <c r="B13" s="86" t="s">
        <v>35</v>
      </c>
      <c r="C13" s="87" t="s">
        <v>5</v>
      </c>
      <c r="D13" s="87" t="s">
        <v>5</v>
      </c>
      <c r="E13" s="87" t="s">
        <v>5</v>
      </c>
      <c r="F13" s="87" t="s">
        <v>5</v>
      </c>
      <c r="G13" s="87" t="s">
        <v>5</v>
      </c>
      <c r="H13" s="87" t="s">
        <v>5</v>
      </c>
      <c r="I13" s="87" t="s">
        <v>5</v>
      </c>
      <c r="J13" s="87" t="s">
        <v>5</v>
      </c>
      <c r="K13" s="87" t="s">
        <v>5</v>
      </c>
      <c r="L13" s="87">
        <v>1790</v>
      </c>
      <c r="M13" s="87" t="s">
        <v>5</v>
      </c>
      <c r="N13" s="213" t="s">
        <v>5</v>
      </c>
      <c r="O13" s="213" t="s">
        <v>5</v>
      </c>
      <c r="P13" s="213" t="s">
        <v>5</v>
      </c>
      <c r="Q13" s="213" t="s">
        <v>5</v>
      </c>
      <c r="R13" s="213" t="s">
        <v>5</v>
      </c>
      <c r="S13" s="213" t="s">
        <v>5</v>
      </c>
      <c r="T13" s="213" t="s">
        <v>5</v>
      </c>
      <c r="U13" s="213" t="s">
        <v>5</v>
      </c>
      <c r="V13" s="213" t="s">
        <v>5</v>
      </c>
      <c r="W13" s="213" t="s">
        <v>5</v>
      </c>
      <c r="X13" s="213" t="s">
        <v>5</v>
      </c>
      <c r="Y13" s="213" t="s">
        <v>5</v>
      </c>
      <c r="Z13" s="213" t="s">
        <v>5</v>
      </c>
      <c r="AA13" s="213" t="s">
        <v>5</v>
      </c>
      <c r="AB13" s="213" t="s">
        <v>5</v>
      </c>
      <c r="AC13" s="314">
        <v>1790</v>
      </c>
    </row>
    <row r="14" spans="2:30" x14ac:dyDescent="0.35">
      <c r="B14" s="86" t="s">
        <v>37</v>
      </c>
      <c r="C14" s="87">
        <v>151</v>
      </c>
      <c r="D14" s="87">
        <v>191</v>
      </c>
      <c r="E14" s="87">
        <v>415</v>
      </c>
      <c r="F14" s="87">
        <v>15</v>
      </c>
      <c r="G14" s="87">
        <v>97</v>
      </c>
      <c r="H14" s="87">
        <v>196</v>
      </c>
      <c r="I14" s="87">
        <v>79</v>
      </c>
      <c r="J14" s="87">
        <v>157</v>
      </c>
      <c r="K14" s="87">
        <v>240</v>
      </c>
      <c r="L14" s="87">
        <v>2779</v>
      </c>
      <c r="M14" s="87">
        <v>472</v>
      </c>
      <c r="N14" s="213">
        <v>189</v>
      </c>
      <c r="O14" s="213">
        <v>304</v>
      </c>
      <c r="P14" s="213">
        <v>405</v>
      </c>
      <c r="Q14" s="213">
        <v>70</v>
      </c>
      <c r="R14" s="213">
        <v>159</v>
      </c>
      <c r="S14" s="213">
        <v>110</v>
      </c>
      <c r="T14" s="213">
        <v>205</v>
      </c>
      <c r="U14" s="213">
        <v>467</v>
      </c>
      <c r="V14" s="213">
        <v>27</v>
      </c>
      <c r="W14" s="213">
        <v>48</v>
      </c>
      <c r="X14" s="213">
        <v>204</v>
      </c>
      <c r="Y14" s="213">
        <v>91</v>
      </c>
      <c r="Z14" s="213">
        <v>62</v>
      </c>
      <c r="AA14" s="213">
        <v>291</v>
      </c>
      <c r="AB14" s="213">
        <v>88</v>
      </c>
      <c r="AC14" s="314">
        <v>7512</v>
      </c>
    </row>
    <row r="15" spans="2:30" x14ac:dyDescent="0.35">
      <c r="B15" s="86" t="s">
        <v>38</v>
      </c>
      <c r="C15" s="87">
        <v>95</v>
      </c>
      <c r="D15" s="87">
        <v>590</v>
      </c>
      <c r="E15" s="87">
        <v>1658</v>
      </c>
      <c r="F15" s="87">
        <v>60</v>
      </c>
      <c r="G15" s="87">
        <v>90</v>
      </c>
      <c r="H15" s="87">
        <v>105</v>
      </c>
      <c r="I15" s="87">
        <v>292</v>
      </c>
      <c r="J15" s="87">
        <v>610</v>
      </c>
      <c r="K15" s="87">
        <v>774</v>
      </c>
      <c r="L15" s="87">
        <v>9888</v>
      </c>
      <c r="M15" s="87">
        <v>1607</v>
      </c>
      <c r="N15" s="213">
        <v>166</v>
      </c>
      <c r="O15" s="213">
        <v>811</v>
      </c>
      <c r="P15" s="213">
        <v>93</v>
      </c>
      <c r="Q15" s="213">
        <v>290</v>
      </c>
      <c r="R15" s="213">
        <v>115</v>
      </c>
      <c r="S15" s="213">
        <v>533</v>
      </c>
      <c r="T15" s="213">
        <v>156</v>
      </c>
      <c r="U15" s="213">
        <v>1151</v>
      </c>
      <c r="V15" s="213">
        <v>72</v>
      </c>
      <c r="W15" s="213">
        <v>109</v>
      </c>
      <c r="X15" s="213">
        <v>772</v>
      </c>
      <c r="Y15" s="213">
        <v>168</v>
      </c>
      <c r="Z15" s="213">
        <v>133</v>
      </c>
      <c r="AA15" s="213">
        <v>1130</v>
      </c>
      <c r="AB15" s="213">
        <v>155</v>
      </c>
      <c r="AC15" s="314">
        <v>21623</v>
      </c>
    </row>
    <row r="16" spans="2:30" x14ac:dyDescent="0.35">
      <c r="B16" s="86" t="s">
        <v>39</v>
      </c>
      <c r="C16" s="87">
        <v>112</v>
      </c>
      <c r="D16" s="87">
        <v>377</v>
      </c>
      <c r="E16" s="87">
        <v>215</v>
      </c>
      <c r="F16" s="87">
        <v>189</v>
      </c>
      <c r="G16" s="87">
        <v>117</v>
      </c>
      <c r="H16" s="87">
        <v>83</v>
      </c>
      <c r="I16" s="87">
        <v>307</v>
      </c>
      <c r="J16" s="87">
        <v>289</v>
      </c>
      <c r="K16" s="87">
        <v>573</v>
      </c>
      <c r="L16" s="87">
        <v>5356</v>
      </c>
      <c r="M16" s="87">
        <v>455</v>
      </c>
      <c r="N16" s="213">
        <v>217</v>
      </c>
      <c r="O16" s="213">
        <v>399</v>
      </c>
      <c r="P16" s="213">
        <v>221</v>
      </c>
      <c r="Q16" s="213">
        <v>139</v>
      </c>
      <c r="R16" s="213">
        <v>152</v>
      </c>
      <c r="S16" s="213">
        <v>174</v>
      </c>
      <c r="T16" s="213">
        <v>479</v>
      </c>
      <c r="U16" s="213">
        <v>307</v>
      </c>
      <c r="V16" s="213">
        <v>246</v>
      </c>
      <c r="W16" s="213">
        <v>179</v>
      </c>
      <c r="X16" s="213">
        <v>245</v>
      </c>
      <c r="Y16" s="213">
        <v>261</v>
      </c>
      <c r="Z16" s="213">
        <v>49</v>
      </c>
      <c r="AA16" s="213">
        <v>289</v>
      </c>
      <c r="AB16" s="213">
        <v>104</v>
      </c>
      <c r="AC16" s="314">
        <v>11534</v>
      </c>
    </row>
    <row r="17" spans="2:29" x14ac:dyDescent="0.35">
      <c r="B17" s="86" t="s">
        <v>42</v>
      </c>
      <c r="C17" s="87">
        <v>9</v>
      </c>
      <c r="D17" s="87">
        <v>104</v>
      </c>
      <c r="E17" s="87">
        <v>135</v>
      </c>
      <c r="F17" s="87">
        <v>68</v>
      </c>
      <c r="G17" s="87">
        <v>16</v>
      </c>
      <c r="H17" s="87">
        <v>20</v>
      </c>
      <c r="I17" s="87">
        <v>58</v>
      </c>
      <c r="J17" s="87">
        <v>223</v>
      </c>
      <c r="K17" s="87">
        <v>300</v>
      </c>
      <c r="L17" s="87">
        <v>1064</v>
      </c>
      <c r="M17" s="87">
        <v>211</v>
      </c>
      <c r="N17" s="213">
        <v>69</v>
      </c>
      <c r="O17" s="213">
        <v>119</v>
      </c>
      <c r="P17" s="213">
        <v>100</v>
      </c>
      <c r="Q17" s="213">
        <v>37</v>
      </c>
      <c r="R17" s="213">
        <v>46</v>
      </c>
      <c r="S17" s="213">
        <v>219</v>
      </c>
      <c r="T17" s="213">
        <v>30</v>
      </c>
      <c r="U17" s="213">
        <v>125</v>
      </c>
      <c r="V17" s="213">
        <v>8</v>
      </c>
      <c r="W17" s="213">
        <v>16</v>
      </c>
      <c r="X17" s="213">
        <v>73</v>
      </c>
      <c r="Y17" s="213">
        <v>6</v>
      </c>
      <c r="Z17" s="213">
        <v>27</v>
      </c>
      <c r="AA17" s="213">
        <v>156</v>
      </c>
      <c r="AB17" s="213">
        <v>27</v>
      </c>
      <c r="AC17" s="314">
        <v>3266</v>
      </c>
    </row>
    <row r="18" spans="2:29" x14ac:dyDescent="0.35">
      <c r="B18" s="86" t="s">
        <v>43</v>
      </c>
      <c r="C18" s="87">
        <v>107</v>
      </c>
      <c r="D18" s="87">
        <v>437</v>
      </c>
      <c r="E18" s="87">
        <v>269</v>
      </c>
      <c r="F18" s="87">
        <v>42</v>
      </c>
      <c r="G18" s="87">
        <v>34</v>
      </c>
      <c r="H18" s="87">
        <v>46</v>
      </c>
      <c r="I18" s="87">
        <v>36</v>
      </c>
      <c r="J18" s="87">
        <v>363</v>
      </c>
      <c r="K18" s="87">
        <v>331</v>
      </c>
      <c r="L18" s="87">
        <v>1644</v>
      </c>
      <c r="M18" s="87">
        <v>736</v>
      </c>
      <c r="N18" s="213">
        <v>114</v>
      </c>
      <c r="O18" s="213">
        <v>170</v>
      </c>
      <c r="P18" s="213">
        <v>140</v>
      </c>
      <c r="Q18" s="213">
        <v>49</v>
      </c>
      <c r="R18" s="213">
        <v>257</v>
      </c>
      <c r="S18" s="213">
        <v>56</v>
      </c>
      <c r="T18" s="213">
        <v>191</v>
      </c>
      <c r="U18" s="213">
        <v>136</v>
      </c>
      <c r="V18" s="213">
        <v>92</v>
      </c>
      <c r="W18" s="213">
        <v>87</v>
      </c>
      <c r="X18" s="213">
        <v>227</v>
      </c>
      <c r="Y18" s="213">
        <v>111</v>
      </c>
      <c r="Z18" s="213">
        <v>60</v>
      </c>
      <c r="AA18" s="213">
        <v>142</v>
      </c>
      <c r="AB18" s="213">
        <v>180</v>
      </c>
      <c r="AC18" s="314">
        <v>6057</v>
      </c>
    </row>
    <row r="19" spans="2:29" x14ac:dyDescent="0.35">
      <c r="B19" s="86" t="s">
        <v>44</v>
      </c>
      <c r="C19" s="87">
        <v>675</v>
      </c>
      <c r="D19" s="87">
        <v>871</v>
      </c>
      <c r="E19" s="87">
        <v>643</v>
      </c>
      <c r="F19" s="87">
        <v>227</v>
      </c>
      <c r="G19" s="87">
        <v>471</v>
      </c>
      <c r="H19" s="87">
        <v>634</v>
      </c>
      <c r="I19" s="87">
        <v>732</v>
      </c>
      <c r="J19" s="87">
        <v>967</v>
      </c>
      <c r="K19" s="87">
        <v>1065</v>
      </c>
      <c r="L19" s="87">
        <v>7264</v>
      </c>
      <c r="M19" s="87">
        <v>1436</v>
      </c>
      <c r="N19" s="213">
        <v>322</v>
      </c>
      <c r="O19" s="213">
        <v>576</v>
      </c>
      <c r="P19" s="213">
        <v>604</v>
      </c>
      <c r="Q19" s="213">
        <v>407</v>
      </c>
      <c r="R19" s="213">
        <v>348</v>
      </c>
      <c r="S19" s="213">
        <v>553</v>
      </c>
      <c r="T19" s="213">
        <v>641</v>
      </c>
      <c r="U19" s="213">
        <v>952</v>
      </c>
      <c r="V19" s="213">
        <v>323</v>
      </c>
      <c r="W19" s="213">
        <v>1013</v>
      </c>
      <c r="X19" s="213">
        <v>569</v>
      </c>
      <c r="Y19" s="213">
        <v>351</v>
      </c>
      <c r="Z19" s="213">
        <v>189</v>
      </c>
      <c r="AA19" s="213">
        <v>1063</v>
      </c>
      <c r="AB19" s="213">
        <v>469</v>
      </c>
      <c r="AC19" s="314">
        <v>23365</v>
      </c>
    </row>
    <row r="20" spans="2:29" x14ac:dyDescent="0.35">
      <c r="B20" s="86" t="s">
        <v>45</v>
      </c>
      <c r="C20" s="87">
        <v>46</v>
      </c>
      <c r="D20" s="87">
        <v>386</v>
      </c>
      <c r="E20" s="87">
        <v>110</v>
      </c>
      <c r="F20" s="87">
        <v>9</v>
      </c>
      <c r="G20" s="87">
        <v>19</v>
      </c>
      <c r="H20" s="87">
        <v>49</v>
      </c>
      <c r="I20" s="87">
        <v>70</v>
      </c>
      <c r="J20" s="87">
        <v>257</v>
      </c>
      <c r="K20" s="87">
        <v>258</v>
      </c>
      <c r="L20" s="87">
        <v>1095</v>
      </c>
      <c r="M20" s="87">
        <v>377</v>
      </c>
      <c r="N20" s="213">
        <v>80</v>
      </c>
      <c r="O20" s="213">
        <v>136</v>
      </c>
      <c r="P20" s="213">
        <v>119</v>
      </c>
      <c r="Q20" s="213">
        <v>23</v>
      </c>
      <c r="R20" s="213">
        <v>131</v>
      </c>
      <c r="S20" s="213">
        <v>48</v>
      </c>
      <c r="T20" s="213">
        <v>96</v>
      </c>
      <c r="U20" s="213">
        <v>135</v>
      </c>
      <c r="V20" s="213">
        <v>57</v>
      </c>
      <c r="W20" s="213">
        <v>49</v>
      </c>
      <c r="X20" s="213">
        <v>113</v>
      </c>
      <c r="Y20" s="213">
        <v>41</v>
      </c>
      <c r="Z20" s="213">
        <v>13</v>
      </c>
      <c r="AA20" s="213">
        <v>128</v>
      </c>
      <c r="AB20" s="213">
        <v>203</v>
      </c>
      <c r="AC20" s="314">
        <v>4048</v>
      </c>
    </row>
    <row r="21" spans="2:29" x14ac:dyDescent="0.35">
      <c r="B21" s="86" t="s">
        <v>46</v>
      </c>
      <c r="C21" s="87">
        <v>82</v>
      </c>
      <c r="D21" s="87">
        <v>232</v>
      </c>
      <c r="E21" s="87">
        <v>357</v>
      </c>
      <c r="F21" s="87">
        <v>33</v>
      </c>
      <c r="G21" s="87">
        <v>43</v>
      </c>
      <c r="H21" s="87">
        <v>88</v>
      </c>
      <c r="I21" s="87">
        <v>64</v>
      </c>
      <c r="J21" s="87">
        <v>267</v>
      </c>
      <c r="K21" s="87">
        <v>350</v>
      </c>
      <c r="L21" s="87">
        <v>3310</v>
      </c>
      <c r="M21" s="87">
        <v>386</v>
      </c>
      <c r="N21" s="213">
        <v>114</v>
      </c>
      <c r="O21" s="213">
        <v>183</v>
      </c>
      <c r="P21" s="213">
        <v>157</v>
      </c>
      <c r="Q21" s="213">
        <v>59</v>
      </c>
      <c r="R21" s="213">
        <v>87</v>
      </c>
      <c r="S21" s="213">
        <v>105</v>
      </c>
      <c r="T21" s="213">
        <v>218</v>
      </c>
      <c r="U21" s="213">
        <v>251</v>
      </c>
      <c r="V21" s="213">
        <v>34</v>
      </c>
      <c r="W21" s="213">
        <v>124</v>
      </c>
      <c r="X21" s="213">
        <v>240</v>
      </c>
      <c r="Y21" s="213">
        <v>40</v>
      </c>
      <c r="Z21" s="213">
        <v>74</v>
      </c>
      <c r="AA21" s="213">
        <v>195</v>
      </c>
      <c r="AB21" s="213">
        <v>74</v>
      </c>
      <c r="AC21" s="314">
        <v>7167</v>
      </c>
    </row>
    <row r="22" spans="2:29" x14ac:dyDescent="0.35">
      <c r="B22" s="86" t="s">
        <v>47</v>
      </c>
      <c r="C22" s="87">
        <v>56</v>
      </c>
      <c r="D22" s="87">
        <v>77</v>
      </c>
      <c r="E22" s="87">
        <v>160</v>
      </c>
      <c r="F22" s="87">
        <v>2</v>
      </c>
      <c r="G22" s="87">
        <v>84</v>
      </c>
      <c r="H22" s="87">
        <v>133</v>
      </c>
      <c r="I22" s="87">
        <v>181</v>
      </c>
      <c r="J22" s="87">
        <v>205</v>
      </c>
      <c r="K22" s="87">
        <v>76</v>
      </c>
      <c r="L22" s="87">
        <v>1213</v>
      </c>
      <c r="M22" s="87">
        <v>102</v>
      </c>
      <c r="N22" s="213">
        <v>104</v>
      </c>
      <c r="O22" s="213">
        <v>81</v>
      </c>
      <c r="P22" s="213">
        <v>76</v>
      </c>
      <c r="Q22" s="213">
        <v>44</v>
      </c>
      <c r="R22" s="213">
        <v>43</v>
      </c>
      <c r="S22" s="213">
        <v>163</v>
      </c>
      <c r="T22" s="213">
        <v>46</v>
      </c>
      <c r="U22" s="213">
        <v>158</v>
      </c>
      <c r="V22" s="213">
        <v>19</v>
      </c>
      <c r="W22" s="213">
        <v>88</v>
      </c>
      <c r="X22" s="213">
        <v>132</v>
      </c>
      <c r="Y22" s="213">
        <v>47</v>
      </c>
      <c r="Z22" s="213">
        <v>74</v>
      </c>
      <c r="AA22" s="213">
        <v>143</v>
      </c>
      <c r="AB22" s="213">
        <v>48</v>
      </c>
      <c r="AC22" s="314">
        <v>3555</v>
      </c>
    </row>
    <row r="23" spans="2:29" x14ac:dyDescent="0.35">
      <c r="B23" s="86" t="s">
        <v>55</v>
      </c>
      <c r="C23" s="87">
        <v>494</v>
      </c>
      <c r="D23" s="87">
        <v>2566</v>
      </c>
      <c r="E23" s="87">
        <v>1367</v>
      </c>
      <c r="F23" s="87">
        <v>1005</v>
      </c>
      <c r="G23" s="87">
        <v>802</v>
      </c>
      <c r="H23" s="87">
        <v>845</v>
      </c>
      <c r="I23" s="87">
        <v>944</v>
      </c>
      <c r="J23" s="87">
        <v>2797</v>
      </c>
      <c r="K23" s="87">
        <v>2576</v>
      </c>
      <c r="L23" s="87">
        <v>18332</v>
      </c>
      <c r="M23" s="87">
        <v>5978</v>
      </c>
      <c r="N23" s="213">
        <v>2577</v>
      </c>
      <c r="O23" s="213">
        <v>5158</v>
      </c>
      <c r="P23" s="213">
        <v>1488</v>
      </c>
      <c r="Q23" s="213">
        <v>651</v>
      </c>
      <c r="R23" s="213">
        <v>2152</v>
      </c>
      <c r="S23" s="213">
        <v>847</v>
      </c>
      <c r="T23" s="213">
        <v>3315</v>
      </c>
      <c r="U23" s="213">
        <v>2562</v>
      </c>
      <c r="V23" s="213">
        <v>775</v>
      </c>
      <c r="W23" s="213">
        <v>1720</v>
      </c>
      <c r="X23" s="213">
        <v>1558</v>
      </c>
      <c r="Y23" s="213">
        <v>880</v>
      </c>
      <c r="Z23" s="213">
        <v>738</v>
      </c>
      <c r="AA23" s="213">
        <v>1484</v>
      </c>
      <c r="AB23" s="213">
        <v>1219</v>
      </c>
      <c r="AC23" s="314">
        <v>64830</v>
      </c>
    </row>
    <row r="24" spans="2:29" x14ac:dyDescent="0.35">
      <c r="B24" s="86" t="s">
        <v>56</v>
      </c>
      <c r="C24" s="87">
        <v>48</v>
      </c>
      <c r="D24" s="87">
        <v>149</v>
      </c>
      <c r="E24" s="87">
        <v>87</v>
      </c>
      <c r="F24" s="87">
        <v>28</v>
      </c>
      <c r="G24" s="87">
        <v>54</v>
      </c>
      <c r="H24" s="87">
        <v>72</v>
      </c>
      <c r="I24" s="87">
        <v>101</v>
      </c>
      <c r="J24" s="87">
        <v>544</v>
      </c>
      <c r="K24" s="87">
        <v>117</v>
      </c>
      <c r="L24" s="87">
        <v>1033</v>
      </c>
      <c r="M24" s="87">
        <v>196</v>
      </c>
      <c r="N24" s="213">
        <v>158</v>
      </c>
      <c r="O24" s="213">
        <v>27</v>
      </c>
      <c r="P24" s="213">
        <v>52</v>
      </c>
      <c r="Q24" s="213">
        <v>79</v>
      </c>
      <c r="R24" s="213">
        <v>59</v>
      </c>
      <c r="S24" s="213">
        <v>463</v>
      </c>
      <c r="T24" s="213">
        <v>45</v>
      </c>
      <c r="U24" s="213">
        <v>111</v>
      </c>
      <c r="V24" s="213">
        <v>8</v>
      </c>
      <c r="W24" s="213">
        <v>17</v>
      </c>
      <c r="X24" s="213">
        <v>113</v>
      </c>
      <c r="Y24" s="213">
        <v>220</v>
      </c>
      <c r="Z24" s="213">
        <v>55</v>
      </c>
      <c r="AA24" s="213">
        <v>54</v>
      </c>
      <c r="AB24" s="213">
        <v>56</v>
      </c>
      <c r="AC24" s="314">
        <v>3946</v>
      </c>
    </row>
    <row r="25" spans="2:29" x14ac:dyDescent="0.35">
      <c r="B25" s="86" t="s">
        <v>264</v>
      </c>
      <c r="C25" s="87">
        <v>58</v>
      </c>
      <c r="D25" s="87">
        <v>118</v>
      </c>
      <c r="E25" s="87">
        <v>192</v>
      </c>
      <c r="F25" s="87">
        <v>25</v>
      </c>
      <c r="G25" s="87">
        <v>79</v>
      </c>
      <c r="H25" s="87">
        <v>126</v>
      </c>
      <c r="I25" s="87">
        <v>218</v>
      </c>
      <c r="J25" s="87">
        <v>178</v>
      </c>
      <c r="K25" s="87">
        <v>449</v>
      </c>
      <c r="L25" s="87">
        <v>2048</v>
      </c>
      <c r="M25" s="87">
        <v>263</v>
      </c>
      <c r="N25" s="213">
        <v>88</v>
      </c>
      <c r="O25" s="213">
        <v>168</v>
      </c>
      <c r="P25" s="213">
        <v>122</v>
      </c>
      <c r="Q25" s="213">
        <v>57</v>
      </c>
      <c r="R25" s="213">
        <v>82</v>
      </c>
      <c r="S25" s="213">
        <v>80</v>
      </c>
      <c r="T25" s="213">
        <v>113</v>
      </c>
      <c r="U25" s="213">
        <v>268</v>
      </c>
      <c r="V25" s="213">
        <v>44</v>
      </c>
      <c r="W25" s="213">
        <v>51</v>
      </c>
      <c r="X25" s="213">
        <v>374</v>
      </c>
      <c r="Y25" s="213">
        <v>36</v>
      </c>
      <c r="Z25" s="213">
        <v>73</v>
      </c>
      <c r="AA25" s="213">
        <v>182</v>
      </c>
      <c r="AB25" s="213">
        <v>100</v>
      </c>
      <c r="AC25" s="314">
        <v>5592</v>
      </c>
    </row>
    <row r="26" spans="2:29" x14ac:dyDescent="0.35">
      <c r="B26" s="86" t="s">
        <v>57</v>
      </c>
      <c r="C26" s="87">
        <v>63</v>
      </c>
      <c r="D26" s="87">
        <v>281</v>
      </c>
      <c r="E26" s="87">
        <v>319</v>
      </c>
      <c r="F26" s="87">
        <v>13</v>
      </c>
      <c r="G26" s="87">
        <v>40</v>
      </c>
      <c r="H26" s="87">
        <v>82</v>
      </c>
      <c r="I26" s="87">
        <v>21</v>
      </c>
      <c r="J26" s="87">
        <v>297</v>
      </c>
      <c r="K26" s="87">
        <v>354</v>
      </c>
      <c r="L26" s="87">
        <v>1471</v>
      </c>
      <c r="M26" s="87">
        <v>263</v>
      </c>
      <c r="N26" s="213">
        <v>192</v>
      </c>
      <c r="O26" s="213">
        <v>192</v>
      </c>
      <c r="P26" s="213">
        <v>141</v>
      </c>
      <c r="Q26" s="213">
        <v>170</v>
      </c>
      <c r="R26" s="213">
        <v>92</v>
      </c>
      <c r="S26" s="213">
        <v>141</v>
      </c>
      <c r="T26" s="213">
        <v>210</v>
      </c>
      <c r="U26" s="213">
        <v>175</v>
      </c>
      <c r="V26" s="213">
        <v>37</v>
      </c>
      <c r="W26" s="213">
        <v>10</v>
      </c>
      <c r="X26" s="213">
        <v>199</v>
      </c>
      <c r="Y26" s="213">
        <v>76</v>
      </c>
      <c r="Z26" s="213">
        <v>60</v>
      </c>
      <c r="AA26" s="213">
        <v>92</v>
      </c>
      <c r="AB26" s="213">
        <v>110</v>
      </c>
      <c r="AC26" s="314">
        <v>5101</v>
      </c>
    </row>
    <row r="27" spans="2:29" x14ac:dyDescent="0.35">
      <c r="B27" s="86" t="s">
        <v>265</v>
      </c>
      <c r="C27" s="87">
        <v>676</v>
      </c>
      <c r="D27" s="87">
        <v>2525</v>
      </c>
      <c r="E27" s="87">
        <v>3407</v>
      </c>
      <c r="F27" s="87">
        <v>554</v>
      </c>
      <c r="G27" s="87">
        <v>645</v>
      </c>
      <c r="H27" s="87">
        <v>1195</v>
      </c>
      <c r="I27" s="87">
        <v>1733</v>
      </c>
      <c r="J27" s="87">
        <v>2458</v>
      </c>
      <c r="K27" s="87">
        <v>3496</v>
      </c>
      <c r="L27" s="87">
        <v>39459</v>
      </c>
      <c r="M27" s="87">
        <v>3995</v>
      </c>
      <c r="N27" s="213">
        <v>1838</v>
      </c>
      <c r="O27" s="213">
        <v>4145</v>
      </c>
      <c r="P27" s="213">
        <v>1930</v>
      </c>
      <c r="Q27" s="213">
        <v>816</v>
      </c>
      <c r="R27" s="213">
        <v>1544</v>
      </c>
      <c r="S27" s="213">
        <v>1668</v>
      </c>
      <c r="T27" s="213">
        <v>2250</v>
      </c>
      <c r="U27" s="213">
        <v>3461</v>
      </c>
      <c r="V27" s="213">
        <v>880</v>
      </c>
      <c r="W27" s="213">
        <v>1381</v>
      </c>
      <c r="X27" s="213">
        <v>2876</v>
      </c>
      <c r="Y27" s="213">
        <v>657</v>
      </c>
      <c r="Z27" s="213">
        <v>703</v>
      </c>
      <c r="AA27" s="213">
        <v>3015</v>
      </c>
      <c r="AB27" s="213">
        <v>1410</v>
      </c>
      <c r="AC27" s="314">
        <v>88717</v>
      </c>
    </row>
    <row r="28" spans="2:29" x14ac:dyDescent="0.35">
      <c r="B28" s="88" t="s">
        <v>14</v>
      </c>
      <c r="C28" s="313">
        <v>3160</v>
      </c>
      <c r="D28" s="313">
        <v>10736</v>
      </c>
      <c r="E28" s="313">
        <v>11340</v>
      </c>
      <c r="F28" s="313">
        <v>2554</v>
      </c>
      <c r="G28" s="313">
        <v>3092</v>
      </c>
      <c r="H28" s="313">
        <v>4389</v>
      </c>
      <c r="I28" s="313">
        <v>5666</v>
      </c>
      <c r="J28" s="313">
        <v>12511</v>
      </c>
      <c r="K28" s="313">
        <v>13833</v>
      </c>
      <c r="L28" s="313">
        <v>120703</v>
      </c>
      <c r="M28" s="313">
        <v>19723</v>
      </c>
      <c r="N28" s="313">
        <v>7282</v>
      </c>
      <c r="O28" s="313">
        <v>15143</v>
      </c>
      <c r="P28" s="313">
        <v>6763</v>
      </c>
      <c r="Q28" s="313">
        <v>3717</v>
      </c>
      <c r="R28" s="313">
        <v>6558</v>
      </c>
      <c r="S28" s="313">
        <v>5861</v>
      </c>
      <c r="T28" s="313">
        <v>9285</v>
      </c>
      <c r="U28" s="313">
        <v>12359</v>
      </c>
      <c r="V28" s="313">
        <v>3041</v>
      </c>
      <c r="W28" s="313">
        <v>5751</v>
      </c>
      <c r="X28" s="313">
        <v>9653</v>
      </c>
      <c r="Y28" s="313">
        <v>3578</v>
      </c>
      <c r="Z28" s="313">
        <v>2679</v>
      </c>
      <c r="AA28" s="313">
        <v>10303</v>
      </c>
      <c r="AB28" s="313">
        <v>5230</v>
      </c>
      <c r="AC28" s="313">
        <v>314910</v>
      </c>
    </row>
  </sheetData>
  <hyperlinks>
    <hyperlink ref="AD1" location="'Cot. adm. pub. et grade HEPST'!A1" display="Variable suivante" xr:uid="{D62BDEA1-6925-4B19-9969-AF5C71795F7C}"/>
    <hyperlink ref="AD2" location="'Cot. EPST par prov&amp;par grade'!A1" display="Variable précédente" xr:uid="{E7F1C034-4F70-4190-970E-EEF27E461812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0"/>
  </sheetPr>
  <dimension ref="B1:O28"/>
  <sheetViews>
    <sheetView showGridLines="0" zoomScale="104" workbookViewId="0">
      <selection activeCell="O1" sqref="O1"/>
    </sheetView>
  </sheetViews>
  <sheetFormatPr baseColWidth="10" defaultColWidth="11" defaultRowHeight="15.5" x14ac:dyDescent="0.35"/>
  <cols>
    <col min="1" max="1" width="11" style="2"/>
    <col min="2" max="2" width="27.08203125" style="2" customWidth="1"/>
    <col min="3" max="8" width="11" style="2"/>
    <col min="9" max="9" width="11.5" style="2" customWidth="1"/>
    <col min="10" max="16384" width="11" style="2"/>
  </cols>
  <sheetData>
    <row r="1" spans="2:15" x14ac:dyDescent="0.35">
      <c r="I1" s="81"/>
      <c r="O1" s="81" t="s">
        <v>255</v>
      </c>
    </row>
    <row r="2" spans="2:15" ht="18" x14ac:dyDescent="0.4">
      <c r="B2" s="80" t="s">
        <v>674</v>
      </c>
      <c r="I2" s="82"/>
      <c r="O2" s="82" t="s">
        <v>256</v>
      </c>
    </row>
    <row r="4" spans="2:15" x14ac:dyDescent="0.35">
      <c r="B4" s="84" t="s">
        <v>262</v>
      </c>
      <c r="C4" s="85" t="s">
        <v>59</v>
      </c>
      <c r="D4" s="85" t="s">
        <v>60</v>
      </c>
      <c r="E4" s="85" t="s">
        <v>61</v>
      </c>
      <c r="F4" s="85" t="s">
        <v>62</v>
      </c>
      <c r="G4" s="85" t="s">
        <v>63</v>
      </c>
      <c r="H4" s="85" t="s">
        <v>64</v>
      </c>
      <c r="I4" s="85" t="s">
        <v>65</v>
      </c>
      <c r="J4" s="85" t="s">
        <v>66</v>
      </c>
      <c r="K4" s="85" t="s">
        <v>67</v>
      </c>
      <c r="L4" s="85" t="s">
        <v>68</v>
      </c>
      <c r="M4" s="85" t="s">
        <v>69</v>
      </c>
      <c r="N4" s="85" t="s">
        <v>14</v>
      </c>
    </row>
    <row r="5" spans="2:15" x14ac:dyDescent="0.35">
      <c r="B5" s="86" t="s">
        <v>21</v>
      </c>
      <c r="C5" s="87">
        <v>1</v>
      </c>
      <c r="D5" s="87">
        <v>27</v>
      </c>
      <c r="E5" s="87">
        <v>137</v>
      </c>
      <c r="F5" s="87">
        <v>367</v>
      </c>
      <c r="G5" s="87">
        <v>485</v>
      </c>
      <c r="H5" s="87">
        <v>1592</v>
      </c>
      <c r="I5" s="87">
        <v>2003</v>
      </c>
      <c r="J5" s="87">
        <v>2404</v>
      </c>
      <c r="K5" s="87">
        <v>230</v>
      </c>
      <c r="L5" s="87">
        <v>106</v>
      </c>
      <c r="M5" s="87">
        <v>17</v>
      </c>
      <c r="N5" s="312">
        <v>7369</v>
      </c>
    </row>
    <row r="6" spans="2:15" x14ac:dyDescent="0.35">
      <c r="B6" s="86" t="s">
        <v>22</v>
      </c>
      <c r="C6" s="87">
        <v>2</v>
      </c>
      <c r="D6" s="87">
        <v>24</v>
      </c>
      <c r="E6" s="87">
        <v>55</v>
      </c>
      <c r="F6" s="87">
        <v>403</v>
      </c>
      <c r="G6" s="87">
        <v>1114</v>
      </c>
      <c r="H6" s="87">
        <v>1507</v>
      </c>
      <c r="I6" s="87">
        <v>2289</v>
      </c>
      <c r="J6" s="87">
        <v>2483</v>
      </c>
      <c r="K6" s="87">
        <v>690</v>
      </c>
      <c r="L6" s="87">
        <v>305</v>
      </c>
      <c r="M6" s="87">
        <v>38</v>
      </c>
      <c r="N6" s="312">
        <v>8910</v>
      </c>
    </row>
    <row r="7" spans="2:15" x14ac:dyDescent="0.35">
      <c r="B7" s="86" t="s">
        <v>23</v>
      </c>
      <c r="C7" s="87">
        <v>1</v>
      </c>
      <c r="D7" s="87">
        <v>286</v>
      </c>
      <c r="E7" s="87">
        <v>230</v>
      </c>
      <c r="F7" s="87">
        <v>408</v>
      </c>
      <c r="G7" s="87">
        <v>1191</v>
      </c>
      <c r="H7" s="87">
        <v>1942</v>
      </c>
      <c r="I7" s="87">
        <v>2981</v>
      </c>
      <c r="J7" s="87">
        <v>2608</v>
      </c>
      <c r="K7" s="87">
        <v>1004</v>
      </c>
      <c r="L7" s="87">
        <v>471</v>
      </c>
      <c r="M7" s="87">
        <v>139</v>
      </c>
      <c r="N7" s="312">
        <v>11261</v>
      </c>
    </row>
    <row r="8" spans="2:15" x14ac:dyDescent="0.35">
      <c r="B8" s="86" t="s">
        <v>25</v>
      </c>
      <c r="C8" s="87">
        <v>1</v>
      </c>
      <c r="D8" s="87">
        <v>30</v>
      </c>
      <c r="E8" s="87">
        <v>241</v>
      </c>
      <c r="F8" s="87">
        <v>367</v>
      </c>
      <c r="G8" s="87">
        <v>1117</v>
      </c>
      <c r="H8" s="87">
        <v>2109</v>
      </c>
      <c r="I8" s="87">
        <v>1844</v>
      </c>
      <c r="J8" s="87">
        <v>1120</v>
      </c>
      <c r="K8" s="87">
        <v>131</v>
      </c>
      <c r="L8" s="87">
        <v>10</v>
      </c>
      <c r="M8" s="87">
        <v>16</v>
      </c>
      <c r="N8" s="312">
        <v>6986</v>
      </c>
    </row>
    <row r="9" spans="2:15" x14ac:dyDescent="0.35">
      <c r="B9" s="86" t="s">
        <v>27</v>
      </c>
      <c r="C9" s="87"/>
      <c r="D9" s="87">
        <v>8</v>
      </c>
      <c r="E9" s="87">
        <v>32</v>
      </c>
      <c r="F9" s="87">
        <v>118</v>
      </c>
      <c r="G9" s="87">
        <v>196</v>
      </c>
      <c r="H9" s="87">
        <v>783</v>
      </c>
      <c r="I9" s="87">
        <v>953</v>
      </c>
      <c r="J9" s="87">
        <v>972</v>
      </c>
      <c r="K9" s="87">
        <v>79</v>
      </c>
      <c r="L9" s="87">
        <v>16</v>
      </c>
      <c r="M9" s="87">
        <v>1</v>
      </c>
      <c r="N9" s="312">
        <v>3158</v>
      </c>
    </row>
    <row r="10" spans="2:15" x14ac:dyDescent="0.35">
      <c r="B10" s="86" t="s">
        <v>263</v>
      </c>
      <c r="C10" s="87"/>
      <c r="D10" s="87">
        <v>14</v>
      </c>
      <c r="E10" s="87">
        <v>59</v>
      </c>
      <c r="F10" s="87">
        <v>353</v>
      </c>
      <c r="G10" s="87">
        <v>2231</v>
      </c>
      <c r="H10" s="87">
        <v>2455</v>
      </c>
      <c r="I10" s="87">
        <v>1686</v>
      </c>
      <c r="J10" s="87">
        <v>1570</v>
      </c>
      <c r="K10" s="87">
        <v>494</v>
      </c>
      <c r="L10" s="87">
        <v>317</v>
      </c>
      <c r="M10" s="87">
        <v>30</v>
      </c>
      <c r="N10" s="312">
        <v>9209</v>
      </c>
    </row>
    <row r="11" spans="2:15" x14ac:dyDescent="0.35">
      <c r="B11" s="86" t="s">
        <v>31</v>
      </c>
      <c r="C11" s="87">
        <v>1</v>
      </c>
      <c r="D11" s="87">
        <v>32</v>
      </c>
      <c r="E11" s="87">
        <v>97</v>
      </c>
      <c r="F11" s="87">
        <v>270</v>
      </c>
      <c r="G11" s="87">
        <v>565</v>
      </c>
      <c r="H11" s="87">
        <v>1193</v>
      </c>
      <c r="I11" s="87">
        <v>1772</v>
      </c>
      <c r="J11" s="87">
        <v>1833</v>
      </c>
      <c r="K11" s="87">
        <v>500</v>
      </c>
      <c r="L11" s="87">
        <v>173</v>
      </c>
      <c r="M11" s="87">
        <v>31</v>
      </c>
      <c r="N11" s="312">
        <v>6467</v>
      </c>
    </row>
    <row r="12" spans="2:15" x14ac:dyDescent="0.35">
      <c r="B12" s="86" t="s">
        <v>33</v>
      </c>
      <c r="C12" s="87"/>
      <c r="D12" s="87">
        <v>5</v>
      </c>
      <c r="E12" s="87">
        <v>17</v>
      </c>
      <c r="F12" s="87">
        <v>115</v>
      </c>
      <c r="G12" s="87">
        <v>460</v>
      </c>
      <c r="H12" s="87">
        <v>798</v>
      </c>
      <c r="I12" s="87">
        <v>1065</v>
      </c>
      <c r="J12" s="87">
        <v>779</v>
      </c>
      <c r="K12" s="87">
        <v>174</v>
      </c>
      <c r="L12" s="87">
        <v>28</v>
      </c>
      <c r="M12" s="87">
        <v>6</v>
      </c>
      <c r="N12" s="312">
        <v>3447</v>
      </c>
    </row>
    <row r="13" spans="2:15" x14ac:dyDescent="0.35">
      <c r="B13" s="86" t="s">
        <v>35</v>
      </c>
      <c r="C13" s="87" t="s">
        <v>5</v>
      </c>
      <c r="D13" s="87" t="s">
        <v>5</v>
      </c>
      <c r="E13" s="87" t="s">
        <v>5</v>
      </c>
      <c r="F13" s="87" t="s">
        <v>5</v>
      </c>
      <c r="G13" s="87" t="s">
        <v>5</v>
      </c>
      <c r="H13" s="87" t="s">
        <v>5</v>
      </c>
      <c r="I13" s="87">
        <v>1790</v>
      </c>
      <c r="J13" s="87" t="s">
        <v>5</v>
      </c>
      <c r="K13" s="87" t="s">
        <v>5</v>
      </c>
      <c r="L13" s="87" t="s">
        <v>5</v>
      </c>
      <c r="M13" s="87" t="s">
        <v>5</v>
      </c>
      <c r="N13" s="312">
        <v>1790</v>
      </c>
    </row>
    <row r="14" spans="2:15" x14ac:dyDescent="0.35">
      <c r="B14" s="86" t="s">
        <v>37</v>
      </c>
      <c r="C14" s="87">
        <v>1</v>
      </c>
      <c r="D14" s="87">
        <v>30</v>
      </c>
      <c r="E14" s="87">
        <v>36</v>
      </c>
      <c r="F14" s="87">
        <v>256</v>
      </c>
      <c r="G14" s="87">
        <v>618</v>
      </c>
      <c r="H14" s="87">
        <v>1721</v>
      </c>
      <c r="I14" s="87">
        <v>2195</v>
      </c>
      <c r="J14" s="87">
        <v>2190</v>
      </c>
      <c r="K14" s="87">
        <v>301</v>
      </c>
      <c r="L14" s="87">
        <v>108</v>
      </c>
      <c r="M14" s="87">
        <v>56</v>
      </c>
      <c r="N14" s="312">
        <v>7512</v>
      </c>
    </row>
    <row r="15" spans="2:15" x14ac:dyDescent="0.35">
      <c r="B15" s="86" t="s">
        <v>38</v>
      </c>
      <c r="C15" s="87">
        <v>1</v>
      </c>
      <c r="D15" s="87">
        <v>129</v>
      </c>
      <c r="E15" s="87">
        <v>762</v>
      </c>
      <c r="F15" s="87">
        <v>1432</v>
      </c>
      <c r="G15" s="87">
        <v>3468</v>
      </c>
      <c r="H15" s="87">
        <v>5726</v>
      </c>
      <c r="I15" s="87">
        <v>5077</v>
      </c>
      <c r="J15" s="87">
        <v>4157</v>
      </c>
      <c r="K15" s="87">
        <v>587</v>
      </c>
      <c r="L15" s="87">
        <v>203</v>
      </c>
      <c r="M15" s="87">
        <v>81</v>
      </c>
      <c r="N15" s="312">
        <v>21623</v>
      </c>
    </row>
    <row r="16" spans="2:15" x14ac:dyDescent="0.35">
      <c r="B16" s="86" t="s">
        <v>39</v>
      </c>
      <c r="C16" s="87">
        <v>87</v>
      </c>
      <c r="D16" s="87">
        <v>73</v>
      </c>
      <c r="E16" s="87">
        <v>239</v>
      </c>
      <c r="F16" s="87">
        <v>540</v>
      </c>
      <c r="G16" s="87">
        <v>1676</v>
      </c>
      <c r="H16" s="87">
        <v>2253</v>
      </c>
      <c r="I16" s="87">
        <v>3214</v>
      </c>
      <c r="J16" s="87">
        <v>2831</v>
      </c>
      <c r="K16" s="87">
        <v>474</v>
      </c>
      <c r="L16" s="87">
        <v>118</v>
      </c>
      <c r="M16" s="87">
        <v>29</v>
      </c>
      <c r="N16" s="312">
        <v>11534</v>
      </c>
    </row>
    <row r="17" spans="2:14" x14ac:dyDescent="0.35">
      <c r="B17" s="86" t="s">
        <v>42</v>
      </c>
      <c r="C17" s="87"/>
      <c r="D17" s="87">
        <v>3</v>
      </c>
      <c r="E17" s="87">
        <v>20</v>
      </c>
      <c r="F17" s="87">
        <v>111</v>
      </c>
      <c r="G17" s="87">
        <v>277</v>
      </c>
      <c r="H17" s="87">
        <v>688</v>
      </c>
      <c r="I17" s="87">
        <v>1001</v>
      </c>
      <c r="J17" s="87">
        <v>955</v>
      </c>
      <c r="K17" s="87">
        <v>174</v>
      </c>
      <c r="L17" s="87">
        <v>35</v>
      </c>
      <c r="M17" s="87">
        <v>2</v>
      </c>
      <c r="N17" s="312">
        <v>3266</v>
      </c>
    </row>
    <row r="18" spans="2:14" x14ac:dyDescent="0.35">
      <c r="B18" s="86" t="s">
        <v>43</v>
      </c>
      <c r="C18" s="87">
        <v>2</v>
      </c>
      <c r="D18" s="87">
        <v>22</v>
      </c>
      <c r="E18" s="87">
        <v>38</v>
      </c>
      <c r="F18" s="87">
        <v>138</v>
      </c>
      <c r="G18" s="87">
        <v>418</v>
      </c>
      <c r="H18" s="87">
        <v>710</v>
      </c>
      <c r="I18" s="87">
        <v>1432</v>
      </c>
      <c r="J18" s="87">
        <v>1621</v>
      </c>
      <c r="K18" s="87">
        <v>964</v>
      </c>
      <c r="L18" s="87">
        <v>572</v>
      </c>
      <c r="M18" s="87">
        <v>140</v>
      </c>
      <c r="N18" s="312">
        <v>6057</v>
      </c>
    </row>
    <row r="19" spans="2:14" x14ac:dyDescent="0.35">
      <c r="B19" s="86" t="s">
        <v>44</v>
      </c>
      <c r="C19" s="87">
        <v>2</v>
      </c>
      <c r="D19" s="87">
        <v>93</v>
      </c>
      <c r="E19" s="87">
        <v>568</v>
      </c>
      <c r="F19" s="87">
        <v>1310</v>
      </c>
      <c r="G19" s="87">
        <v>3516</v>
      </c>
      <c r="H19" s="87">
        <v>4660</v>
      </c>
      <c r="I19" s="87">
        <v>6499</v>
      </c>
      <c r="J19" s="87">
        <v>3986</v>
      </c>
      <c r="K19" s="87">
        <v>1816</v>
      </c>
      <c r="L19" s="87">
        <v>705</v>
      </c>
      <c r="M19" s="87">
        <v>210</v>
      </c>
      <c r="N19" s="312">
        <v>23365</v>
      </c>
    </row>
    <row r="20" spans="2:14" x14ac:dyDescent="0.35">
      <c r="B20" s="86" t="s">
        <v>45</v>
      </c>
      <c r="C20" s="87">
        <v>1</v>
      </c>
      <c r="D20" s="87">
        <v>11</v>
      </c>
      <c r="E20" s="87">
        <v>94</v>
      </c>
      <c r="F20" s="87">
        <v>303</v>
      </c>
      <c r="G20" s="87">
        <v>357</v>
      </c>
      <c r="H20" s="87">
        <v>595</v>
      </c>
      <c r="I20" s="87">
        <v>944</v>
      </c>
      <c r="J20" s="87">
        <v>1020</v>
      </c>
      <c r="K20" s="87">
        <v>429</v>
      </c>
      <c r="L20" s="87">
        <v>266</v>
      </c>
      <c r="M20" s="87">
        <v>28</v>
      </c>
      <c r="N20" s="312">
        <v>4048</v>
      </c>
    </row>
    <row r="21" spans="2:14" x14ac:dyDescent="0.35">
      <c r="B21" s="86" t="s">
        <v>46</v>
      </c>
      <c r="C21" s="87">
        <v>6</v>
      </c>
      <c r="D21" s="87">
        <v>91</v>
      </c>
      <c r="E21" s="87">
        <v>207</v>
      </c>
      <c r="F21" s="87">
        <v>517</v>
      </c>
      <c r="G21" s="87">
        <v>722</v>
      </c>
      <c r="H21" s="87">
        <v>1440</v>
      </c>
      <c r="I21" s="87">
        <v>1792</v>
      </c>
      <c r="J21" s="87">
        <v>2013</v>
      </c>
      <c r="K21" s="87">
        <v>290</v>
      </c>
      <c r="L21" s="87">
        <v>78</v>
      </c>
      <c r="M21" s="87">
        <v>11</v>
      </c>
      <c r="N21" s="312">
        <v>7167</v>
      </c>
    </row>
    <row r="22" spans="2:14" x14ac:dyDescent="0.35">
      <c r="B22" s="86" t="s">
        <v>47</v>
      </c>
      <c r="C22" s="87">
        <v>1</v>
      </c>
      <c r="D22" s="87">
        <v>5</v>
      </c>
      <c r="E22" s="87">
        <v>21</v>
      </c>
      <c r="F22" s="87">
        <v>144</v>
      </c>
      <c r="G22" s="87">
        <v>379</v>
      </c>
      <c r="H22" s="87">
        <v>1025</v>
      </c>
      <c r="I22" s="87">
        <v>984</v>
      </c>
      <c r="J22" s="87">
        <v>868</v>
      </c>
      <c r="K22" s="87">
        <v>91</v>
      </c>
      <c r="L22" s="87">
        <v>29</v>
      </c>
      <c r="M22" s="87">
        <v>8</v>
      </c>
      <c r="N22" s="312">
        <v>3555</v>
      </c>
    </row>
    <row r="23" spans="2:14" x14ac:dyDescent="0.35">
      <c r="B23" s="86" t="s">
        <v>55</v>
      </c>
      <c r="C23" s="87">
        <v>511</v>
      </c>
      <c r="D23" s="87">
        <v>3438</v>
      </c>
      <c r="E23" s="87">
        <v>2280</v>
      </c>
      <c r="F23" s="87">
        <v>4433</v>
      </c>
      <c r="G23" s="87">
        <v>9731</v>
      </c>
      <c r="H23" s="87">
        <v>7550</v>
      </c>
      <c r="I23" s="87">
        <v>14523</v>
      </c>
      <c r="J23" s="87">
        <v>13250</v>
      </c>
      <c r="K23" s="87">
        <v>6738</v>
      </c>
      <c r="L23" s="87">
        <v>1800</v>
      </c>
      <c r="M23" s="87">
        <v>576</v>
      </c>
      <c r="N23" s="312">
        <v>64830</v>
      </c>
    </row>
    <row r="24" spans="2:14" x14ac:dyDescent="0.35">
      <c r="B24" s="86" t="s">
        <v>56</v>
      </c>
      <c r="C24" s="87">
        <v>1</v>
      </c>
      <c r="D24" s="87">
        <v>18</v>
      </c>
      <c r="E24" s="87">
        <v>29</v>
      </c>
      <c r="F24" s="87">
        <v>119</v>
      </c>
      <c r="G24" s="87">
        <v>177</v>
      </c>
      <c r="H24" s="87">
        <v>562</v>
      </c>
      <c r="I24" s="87">
        <v>1040</v>
      </c>
      <c r="J24" s="87">
        <v>1460</v>
      </c>
      <c r="K24" s="87">
        <v>416</v>
      </c>
      <c r="L24" s="87">
        <v>120</v>
      </c>
      <c r="M24" s="87">
        <v>4</v>
      </c>
      <c r="N24" s="312">
        <v>3946</v>
      </c>
    </row>
    <row r="25" spans="2:14" x14ac:dyDescent="0.35">
      <c r="B25" s="86" t="s">
        <v>264</v>
      </c>
      <c r="C25" s="87">
        <v>1</v>
      </c>
      <c r="D25" s="87">
        <v>8</v>
      </c>
      <c r="E25" s="87">
        <v>67</v>
      </c>
      <c r="F25" s="87">
        <v>193</v>
      </c>
      <c r="G25" s="87">
        <v>571</v>
      </c>
      <c r="H25" s="87">
        <v>1204</v>
      </c>
      <c r="I25" s="87">
        <v>1460</v>
      </c>
      <c r="J25" s="87">
        <v>1755</v>
      </c>
      <c r="K25" s="87">
        <v>242</v>
      </c>
      <c r="L25" s="87">
        <v>79</v>
      </c>
      <c r="M25" s="87">
        <v>12</v>
      </c>
      <c r="N25" s="312">
        <v>5592</v>
      </c>
    </row>
    <row r="26" spans="2:14" x14ac:dyDescent="0.35">
      <c r="B26" s="86" t="s">
        <v>57</v>
      </c>
      <c r="C26" s="87">
        <v>2</v>
      </c>
      <c r="D26" s="87">
        <v>7</v>
      </c>
      <c r="E26" s="87">
        <v>38</v>
      </c>
      <c r="F26" s="87">
        <v>158</v>
      </c>
      <c r="G26" s="87">
        <v>367</v>
      </c>
      <c r="H26" s="87">
        <v>1137</v>
      </c>
      <c r="I26" s="87">
        <v>1587</v>
      </c>
      <c r="J26" s="87">
        <v>1365</v>
      </c>
      <c r="K26" s="87">
        <v>338</v>
      </c>
      <c r="L26" s="87">
        <v>87</v>
      </c>
      <c r="M26" s="87">
        <v>15</v>
      </c>
      <c r="N26" s="312">
        <v>5101</v>
      </c>
    </row>
    <row r="27" spans="2:14" x14ac:dyDescent="0.35">
      <c r="B27" s="86" t="s">
        <v>265</v>
      </c>
      <c r="C27" s="87">
        <v>491</v>
      </c>
      <c r="D27" s="87">
        <v>4750</v>
      </c>
      <c r="E27" s="87">
        <v>2987</v>
      </c>
      <c r="F27" s="87">
        <v>11714</v>
      </c>
      <c r="G27" s="87">
        <v>15272</v>
      </c>
      <c r="H27" s="87">
        <v>18626</v>
      </c>
      <c r="I27" s="87">
        <v>17902</v>
      </c>
      <c r="J27" s="87">
        <v>14176</v>
      </c>
      <c r="K27" s="87">
        <v>1784</v>
      </c>
      <c r="L27" s="87">
        <v>805</v>
      </c>
      <c r="M27" s="87">
        <v>210</v>
      </c>
      <c r="N27" s="312">
        <v>88717</v>
      </c>
    </row>
    <row r="28" spans="2:14" x14ac:dyDescent="0.35">
      <c r="B28" s="88" t="s">
        <v>14</v>
      </c>
      <c r="C28" s="313">
        <v>1113</v>
      </c>
      <c r="D28" s="313">
        <v>9104</v>
      </c>
      <c r="E28" s="313">
        <v>8254</v>
      </c>
      <c r="F28" s="313">
        <v>23769</v>
      </c>
      <c r="G28" s="313">
        <v>44908</v>
      </c>
      <c r="H28" s="313">
        <v>60276</v>
      </c>
      <c r="I28" s="313">
        <v>76033</v>
      </c>
      <c r="J28" s="313">
        <v>65416</v>
      </c>
      <c r="K28" s="313">
        <v>17946</v>
      </c>
      <c r="L28" s="313">
        <v>6431</v>
      </c>
      <c r="M28" s="313">
        <v>1660</v>
      </c>
      <c r="N28" s="313">
        <v>314910</v>
      </c>
    </row>
  </sheetData>
  <hyperlinks>
    <hyperlink ref="O1" location="'Cot°. Trimestrielles H EPST'!A1" display="Variable suivante" xr:uid="{197D4F99-48A2-478A-95F6-6F4CD40D5D02}"/>
    <hyperlink ref="O2" location="'Cot. par adm. pub et prov HEPST'!A1" display="Variable précédente" xr:uid="{148743FB-972C-410F-96B5-749B00862836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0"/>
  </sheetPr>
  <dimension ref="A1:I41"/>
  <sheetViews>
    <sheetView showGridLines="0" workbookViewId="0">
      <selection activeCell="F1" sqref="F1"/>
    </sheetView>
  </sheetViews>
  <sheetFormatPr baseColWidth="10" defaultColWidth="11" defaultRowHeight="15.5" x14ac:dyDescent="0.35"/>
  <cols>
    <col min="1" max="1" width="14.6640625" style="12" customWidth="1"/>
    <col min="2" max="2" width="11" style="12" customWidth="1"/>
    <col min="3" max="3" width="24.08203125" style="12" customWidth="1"/>
    <col min="4" max="4" width="24.1640625" style="12" customWidth="1"/>
    <col min="5" max="5" width="27" style="12" customWidth="1"/>
    <col min="6" max="6" width="11.6640625" style="12" bestFit="1" customWidth="1"/>
    <col min="7" max="7" width="19" style="12" bestFit="1" customWidth="1"/>
    <col min="8" max="8" width="11" style="12"/>
    <col min="9" max="9" width="12.33203125" style="12" bestFit="1" customWidth="1"/>
    <col min="10" max="16384" width="11" style="12"/>
  </cols>
  <sheetData>
    <row r="1" spans="1:6" x14ac:dyDescent="0.35">
      <c r="A1" s="16"/>
      <c r="F1" s="206" t="s">
        <v>255</v>
      </c>
    </row>
    <row r="2" spans="1:6" ht="18" x14ac:dyDescent="0.4">
      <c r="B2" s="11" t="s">
        <v>675</v>
      </c>
      <c r="F2" s="82" t="s">
        <v>256</v>
      </c>
    </row>
    <row r="3" spans="1:6" x14ac:dyDescent="0.35">
      <c r="A3" s="16"/>
    </row>
    <row r="4" spans="1:6" x14ac:dyDescent="0.35">
      <c r="A4" s="16"/>
      <c r="B4" s="17" t="s">
        <v>70</v>
      </c>
      <c r="C4" s="13" t="s">
        <v>393</v>
      </c>
      <c r="D4" s="13" t="s">
        <v>394</v>
      </c>
      <c r="E4" s="13" t="s">
        <v>14</v>
      </c>
    </row>
    <row r="5" spans="1:6" x14ac:dyDescent="0.35">
      <c r="B5" s="30">
        <v>2017</v>
      </c>
      <c r="C5" s="26">
        <v>1587061941</v>
      </c>
      <c r="D5" s="26" t="s">
        <v>5</v>
      </c>
      <c r="E5" s="26">
        <v>1587061941</v>
      </c>
    </row>
    <row r="6" spans="1:6" x14ac:dyDescent="0.35">
      <c r="B6" s="28" t="s">
        <v>71</v>
      </c>
      <c r="C6" s="29">
        <v>1587061941</v>
      </c>
      <c r="D6" s="29" t="s">
        <v>5</v>
      </c>
      <c r="E6" s="29">
        <v>1587061941</v>
      </c>
    </row>
    <row r="7" spans="1:6" x14ac:dyDescent="0.35">
      <c r="B7" s="30">
        <v>2018</v>
      </c>
      <c r="C7" s="26">
        <v>6299612435.75</v>
      </c>
      <c r="D7" s="26">
        <v>12601114944.25</v>
      </c>
      <c r="E7" s="26">
        <v>18900727380</v>
      </c>
    </row>
    <row r="8" spans="1:6" x14ac:dyDescent="0.35">
      <c r="B8" s="7" t="s">
        <v>72</v>
      </c>
      <c r="C8" s="8">
        <v>1569631142.1900001</v>
      </c>
      <c r="D8" s="8">
        <v>3139733220.8099999</v>
      </c>
      <c r="E8" s="8">
        <v>4709364363</v>
      </c>
    </row>
    <row r="9" spans="1:6" x14ac:dyDescent="0.35">
      <c r="B9" s="7" t="s">
        <v>73</v>
      </c>
      <c r="C9" s="8">
        <v>1571201524.1300001</v>
      </c>
      <c r="D9" s="8">
        <v>3142874455.8699999</v>
      </c>
      <c r="E9" s="8">
        <v>4714075980</v>
      </c>
    </row>
    <row r="10" spans="1:6" x14ac:dyDescent="0.35">
      <c r="B10" s="7" t="s">
        <v>74</v>
      </c>
      <c r="C10" s="8">
        <v>1578880972.1099999</v>
      </c>
      <c r="D10" s="8">
        <v>3158235655.8899999</v>
      </c>
      <c r="E10" s="8">
        <v>4737116628</v>
      </c>
    </row>
    <row r="11" spans="1:6" x14ac:dyDescent="0.35">
      <c r="B11" s="18" t="s">
        <v>71</v>
      </c>
      <c r="C11" s="25">
        <v>1579898797.3199999</v>
      </c>
      <c r="D11" s="25">
        <v>3160271611.6799998</v>
      </c>
      <c r="E11" s="25">
        <v>4740170409</v>
      </c>
    </row>
    <row r="12" spans="1:6" x14ac:dyDescent="0.35">
      <c r="B12" s="30">
        <v>2019</v>
      </c>
      <c r="C12" s="26">
        <v>8203693722</v>
      </c>
      <c r="D12" s="26">
        <v>16407387450</v>
      </c>
      <c r="E12" s="26">
        <v>24611081172</v>
      </c>
    </row>
    <row r="13" spans="1:6" x14ac:dyDescent="0.35">
      <c r="B13" s="7" t="s">
        <v>72</v>
      </c>
      <c r="C13" s="8">
        <v>1589470572</v>
      </c>
      <c r="D13" s="8">
        <v>3178941144</v>
      </c>
      <c r="E13" s="8">
        <v>4768411716</v>
      </c>
    </row>
    <row r="14" spans="1:6" x14ac:dyDescent="0.35">
      <c r="B14" s="7" t="s">
        <v>73</v>
      </c>
      <c r="C14" s="8">
        <v>2169708798</v>
      </c>
      <c r="D14" s="8">
        <v>4339417596</v>
      </c>
      <c r="E14" s="8">
        <v>6509126394</v>
      </c>
    </row>
    <row r="15" spans="1:6" x14ac:dyDescent="0.35">
      <c r="B15" s="7" t="s">
        <v>74</v>
      </c>
      <c r="C15" s="8">
        <v>2185610211</v>
      </c>
      <c r="D15" s="8">
        <v>4371220425</v>
      </c>
      <c r="E15" s="8">
        <v>6556830636</v>
      </c>
    </row>
    <row r="16" spans="1:6" x14ac:dyDescent="0.35">
      <c r="B16" s="18" t="s">
        <v>71</v>
      </c>
      <c r="C16" s="25">
        <v>2258904141</v>
      </c>
      <c r="D16" s="25">
        <v>4517808285</v>
      </c>
      <c r="E16" s="25">
        <v>6776712426</v>
      </c>
    </row>
    <row r="17" spans="2:9" x14ac:dyDescent="0.35">
      <c r="B17" s="30">
        <v>2020</v>
      </c>
      <c r="C17" s="93">
        <v>10839097813.23</v>
      </c>
      <c r="D17" s="93">
        <v>22471726597.459999</v>
      </c>
      <c r="E17" s="93">
        <v>33310824410.689999</v>
      </c>
      <c r="F17" s="66"/>
      <c r="G17" s="66"/>
    </row>
    <row r="18" spans="2:9" x14ac:dyDescent="0.35">
      <c r="B18" s="7" t="s">
        <v>72</v>
      </c>
      <c r="C18" s="8">
        <v>2514154221.6300001</v>
      </c>
      <c r="D18" s="8">
        <v>5028308443.2600002</v>
      </c>
      <c r="E18" s="8">
        <v>7542462664.8900003</v>
      </c>
    </row>
    <row r="19" spans="2:9" x14ac:dyDescent="0.35">
      <c r="B19" s="7" t="s">
        <v>73</v>
      </c>
      <c r="C19" s="8">
        <v>2777457960</v>
      </c>
      <c r="D19" s="8">
        <v>6348446891</v>
      </c>
      <c r="E19" s="8">
        <v>9125904851</v>
      </c>
    </row>
    <row r="20" spans="2:9" x14ac:dyDescent="0.35">
      <c r="B20" s="7" t="s">
        <v>74</v>
      </c>
      <c r="C20" s="8">
        <v>2777389270.7399998</v>
      </c>
      <c r="D20" s="8">
        <v>5554778541.4799995</v>
      </c>
      <c r="E20" s="8">
        <v>8332167812.2200003</v>
      </c>
    </row>
    <row r="21" spans="2:9" x14ac:dyDescent="0.35">
      <c r="B21" s="18" t="s">
        <v>71</v>
      </c>
      <c r="C21" s="25">
        <v>2770096360.8600001</v>
      </c>
      <c r="D21" s="25">
        <v>5540192721.7200003</v>
      </c>
      <c r="E21" s="25">
        <v>8310289082.5799999</v>
      </c>
    </row>
    <row r="22" spans="2:9" x14ac:dyDescent="0.35">
      <c r="B22" s="30">
        <v>2021</v>
      </c>
      <c r="C22" s="169">
        <v>11367585991.549351</v>
      </c>
      <c r="D22" s="169">
        <v>22735171983.098701</v>
      </c>
      <c r="E22" s="169">
        <v>34102757974.648041</v>
      </c>
    </row>
    <row r="23" spans="2:9" x14ac:dyDescent="0.35">
      <c r="B23" s="7" t="s">
        <v>72</v>
      </c>
      <c r="C23" s="91">
        <v>2757650276.6063352</v>
      </c>
      <c r="D23" s="91">
        <v>5515300553.2126703</v>
      </c>
      <c r="E23" s="91">
        <v>8272950829.819006</v>
      </c>
      <c r="G23" s="66"/>
    </row>
    <row r="24" spans="2:9" x14ac:dyDescent="0.35">
      <c r="B24" s="7" t="s">
        <v>73</v>
      </c>
      <c r="C24" s="91">
        <v>2749505928.476346</v>
      </c>
      <c r="D24" s="91">
        <v>5499011856.952692</v>
      </c>
      <c r="E24" s="91">
        <v>8248517785.429038</v>
      </c>
      <c r="G24" s="66"/>
    </row>
    <row r="25" spans="2:9" x14ac:dyDescent="0.35">
      <c r="B25" s="7" t="s">
        <v>74</v>
      </c>
      <c r="C25" s="91">
        <v>2748819328.4699998</v>
      </c>
      <c r="D25" s="91">
        <v>5497638656.9399996</v>
      </c>
      <c r="E25" s="91">
        <v>8246457985.4099998</v>
      </c>
      <c r="G25" s="66"/>
    </row>
    <row r="26" spans="2:9" x14ac:dyDescent="0.35">
      <c r="B26" s="18" t="s">
        <v>71</v>
      </c>
      <c r="C26" s="92">
        <v>3111610457.9966698</v>
      </c>
      <c r="D26" s="92">
        <v>6223220915.9933395</v>
      </c>
      <c r="E26" s="92">
        <v>9334831373.9899998</v>
      </c>
      <c r="G26" s="66"/>
      <c r="I26" s="66"/>
    </row>
    <row r="27" spans="2:9" x14ac:dyDescent="0.35">
      <c r="B27" s="30">
        <v>2022</v>
      </c>
      <c r="C27" s="214" t="s">
        <v>304</v>
      </c>
      <c r="D27" s="214" t="s">
        <v>305</v>
      </c>
      <c r="E27" s="214" t="s">
        <v>306</v>
      </c>
    </row>
    <row r="28" spans="2:9" x14ac:dyDescent="0.35">
      <c r="B28" s="7" t="s">
        <v>72</v>
      </c>
      <c r="C28" s="87" t="s">
        <v>307</v>
      </c>
      <c r="D28" s="87" t="s">
        <v>308</v>
      </c>
      <c r="E28" s="87" t="s">
        <v>309</v>
      </c>
    </row>
    <row r="29" spans="2:9" x14ac:dyDescent="0.35">
      <c r="B29" s="7" t="s">
        <v>73</v>
      </c>
      <c r="C29" s="87" t="s">
        <v>310</v>
      </c>
      <c r="D29" s="87" t="s">
        <v>311</v>
      </c>
      <c r="E29" s="87" t="s">
        <v>312</v>
      </c>
    </row>
    <row r="30" spans="2:9" x14ac:dyDescent="0.35">
      <c r="B30" s="7" t="s">
        <v>74</v>
      </c>
      <c r="C30" s="87" t="s">
        <v>313</v>
      </c>
      <c r="D30" s="87" t="s">
        <v>314</v>
      </c>
      <c r="E30" s="87" t="s">
        <v>315</v>
      </c>
    </row>
    <row r="31" spans="2:9" x14ac:dyDescent="0.35">
      <c r="B31" s="18" t="s">
        <v>71</v>
      </c>
      <c r="C31" s="186" t="s">
        <v>316</v>
      </c>
      <c r="D31" s="186" t="s">
        <v>317</v>
      </c>
      <c r="E31" s="186" t="s">
        <v>318</v>
      </c>
    </row>
    <row r="32" spans="2:9" x14ac:dyDescent="0.35">
      <c r="B32" s="30">
        <v>2023</v>
      </c>
      <c r="C32" s="89" t="s">
        <v>383</v>
      </c>
      <c r="D32" s="89" t="s">
        <v>384</v>
      </c>
      <c r="E32" s="89">
        <v>100102977459</v>
      </c>
    </row>
    <row r="33" spans="2:7" x14ac:dyDescent="0.35">
      <c r="B33" s="7" t="s">
        <v>72</v>
      </c>
      <c r="C33" s="87" t="s">
        <v>385</v>
      </c>
      <c r="D33" s="87" t="s">
        <v>386</v>
      </c>
      <c r="E33" s="87">
        <v>13402433193</v>
      </c>
    </row>
    <row r="34" spans="2:7" x14ac:dyDescent="0.35">
      <c r="B34" s="7" t="s">
        <v>73</v>
      </c>
      <c r="C34" s="87" t="s">
        <v>387</v>
      </c>
      <c r="D34" s="87" t="s">
        <v>388</v>
      </c>
      <c r="E34" s="87">
        <v>23877487374</v>
      </c>
    </row>
    <row r="35" spans="2:7" x14ac:dyDescent="0.35">
      <c r="B35" s="7" t="s">
        <v>74</v>
      </c>
      <c r="C35" s="87" t="s">
        <v>389</v>
      </c>
      <c r="D35" s="87" t="s">
        <v>390</v>
      </c>
      <c r="E35" s="87">
        <v>25536738342</v>
      </c>
    </row>
    <row r="36" spans="2:7" x14ac:dyDescent="0.35">
      <c r="B36" s="18" t="s">
        <v>71</v>
      </c>
      <c r="C36" s="186" t="s">
        <v>391</v>
      </c>
      <c r="D36" s="186" t="s">
        <v>392</v>
      </c>
      <c r="E36" s="186">
        <v>37286318550</v>
      </c>
    </row>
    <row r="37" spans="2:7" x14ac:dyDescent="0.35">
      <c r="B37" s="30">
        <v>2024</v>
      </c>
      <c r="C37" s="89" t="s">
        <v>823</v>
      </c>
      <c r="D37" s="89" t="s">
        <v>824</v>
      </c>
      <c r="E37" s="89">
        <v>149076402348</v>
      </c>
      <c r="G37" s="66"/>
    </row>
    <row r="38" spans="2:7" x14ac:dyDescent="0.35">
      <c r="B38" s="7" t="s">
        <v>72</v>
      </c>
      <c r="C38" s="87" t="s">
        <v>825</v>
      </c>
      <c r="D38" s="87" t="s">
        <v>826</v>
      </c>
      <c r="E38" s="87" t="s">
        <v>827</v>
      </c>
    </row>
    <row r="39" spans="2:7" x14ac:dyDescent="0.35">
      <c r="B39" s="7" t="s">
        <v>73</v>
      </c>
      <c r="C39" s="87" t="s">
        <v>828</v>
      </c>
      <c r="D39" s="87" t="s">
        <v>829</v>
      </c>
      <c r="E39" s="87" t="s">
        <v>830</v>
      </c>
    </row>
    <row r="40" spans="2:7" x14ac:dyDescent="0.35">
      <c r="B40" s="7" t="s">
        <v>74</v>
      </c>
      <c r="C40" s="87" t="s">
        <v>831</v>
      </c>
      <c r="D40" s="87" t="s">
        <v>832</v>
      </c>
      <c r="E40" s="87" t="s">
        <v>833</v>
      </c>
    </row>
    <row r="41" spans="2:7" x14ac:dyDescent="0.35">
      <c r="B41" s="18" t="s">
        <v>71</v>
      </c>
      <c r="C41" s="186" t="s">
        <v>834</v>
      </c>
      <c r="D41" s="186" t="s">
        <v>835</v>
      </c>
      <c r="E41" s="186" t="s">
        <v>836</v>
      </c>
    </row>
  </sheetData>
  <hyperlinks>
    <hyperlink ref="F1" location="'Cot°. Trimestrielles EPST'!A1" display="Variable suivante" xr:uid="{00000000-0004-0000-0900-000000000000}"/>
    <hyperlink ref="F2" location="'Cot. adm. pub. et grade HEPST'!A1" display="Variable précédente" xr:uid="{00000000-0004-0000-0900-000001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D482-7F85-4120-B296-C3D06A247DE2}">
  <sheetPr>
    <tabColor theme="0"/>
  </sheetPr>
  <dimension ref="A1:H17"/>
  <sheetViews>
    <sheetView workbookViewId="0">
      <selection activeCell="F1" sqref="F1"/>
    </sheetView>
  </sheetViews>
  <sheetFormatPr baseColWidth="10" defaultColWidth="10.6640625" defaultRowHeight="15.5" x14ac:dyDescent="0.35"/>
  <cols>
    <col min="1" max="1" width="12.58203125" style="204" customWidth="1"/>
    <col min="2" max="2" width="25.4140625" style="204" customWidth="1"/>
    <col min="3" max="3" width="23.58203125" style="204" customWidth="1"/>
    <col min="4" max="4" width="22.1640625" style="204" customWidth="1"/>
    <col min="5" max="5" width="23.75" style="204" customWidth="1"/>
    <col min="6" max="6" width="10.6640625" style="204"/>
    <col min="7" max="7" width="16.4140625" style="204" customWidth="1"/>
    <col min="8" max="16384" width="10.6640625" style="204"/>
  </cols>
  <sheetData>
    <row r="1" spans="1:8" x14ac:dyDescent="0.35">
      <c r="A1" s="16"/>
      <c r="B1" s="205"/>
      <c r="C1" s="205"/>
      <c r="D1" s="205"/>
      <c r="E1" s="205"/>
      <c r="F1" s="206" t="s">
        <v>255</v>
      </c>
      <c r="H1" s="205"/>
    </row>
    <row r="2" spans="1:8" ht="18" x14ac:dyDescent="0.4">
      <c r="A2" s="12"/>
      <c r="B2" s="207" t="s">
        <v>676</v>
      </c>
      <c r="C2" s="205"/>
      <c r="D2" s="205"/>
      <c r="E2" s="205"/>
      <c r="F2" s="208" t="s">
        <v>256</v>
      </c>
      <c r="H2" s="205"/>
    </row>
    <row r="3" spans="1:8" x14ac:dyDescent="0.35">
      <c r="A3" s="215"/>
      <c r="B3" s="205"/>
      <c r="C3" s="205"/>
      <c r="D3" s="205"/>
      <c r="E3" s="205"/>
      <c r="F3" s="205"/>
      <c r="G3" s="205"/>
      <c r="H3" s="205"/>
    </row>
    <row r="4" spans="1:8" x14ac:dyDescent="0.35">
      <c r="A4" s="215"/>
      <c r="B4" s="17" t="s">
        <v>70</v>
      </c>
      <c r="C4" s="13" t="s">
        <v>393</v>
      </c>
      <c r="D4" s="13" t="s">
        <v>394</v>
      </c>
      <c r="E4" s="13" t="s">
        <v>14</v>
      </c>
      <c r="F4" s="205"/>
      <c r="G4" s="205"/>
      <c r="H4" s="205"/>
    </row>
    <row r="5" spans="1:8" x14ac:dyDescent="0.35">
      <c r="A5" s="205"/>
      <c r="B5" s="30">
        <v>2023</v>
      </c>
      <c r="C5" s="89" t="s">
        <v>396</v>
      </c>
      <c r="D5" s="89" t="s">
        <v>397</v>
      </c>
      <c r="E5" s="89">
        <v>181456107717</v>
      </c>
      <c r="F5" s="205"/>
      <c r="G5" s="205"/>
      <c r="H5" s="205"/>
    </row>
    <row r="6" spans="1:8" x14ac:dyDescent="0.35">
      <c r="A6" s="205"/>
      <c r="B6" s="7" t="s">
        <v>72</v>
      </c>
      <c r="C6" s="87" t="s">
        <v>5</v>
      </c>
      <c r="D6" s="87" t="s">
        <v>5</v>
      </c>
      <c r="E6" s="87" t="s">
        <v>5</v>
      </c>
      <c r="F6" s="205"/>
      <c r="G6" s="205"/>
      <c r="H6" s="205"/>
    </row>
    <row r="7" spans="1:8" x14ac:dyDescent="0.35">
      <c r="A7" s="205"/>
      <c r="B7" s="7" t="s">
        <v>73</v>
      </c>
      <c r="C7" s="87" t="s">
        <v>398</v>
      </c>
      <c r="D7" s="87" t="s">
        <v>399</v>
      </c>
      <c r="E7" s="87">
        <v>59602593836</v>
      </c>
      <c r="F7" s="205"/>
      <c r="G7" s="205"/>
      <c r="H7" s="205"/>
    </row>
    <row r="8" spans="1:8" x14ac:dyDescent="0.35">
      <c r="A8" s="205"/>
      <c r="B8" s="7" t="s">
        <v>74</v>
      </c>
      <c r="C8" s="87" t="s">
        <v>400</v>
      </c>
      <c r="D8" s="87" t="s">
        <v>401</v>
      </c>
      <c r="E8" s="87">
        <v>60916502373</v>
      </c>
      <c r="F8" s="205"/>
      <c r="G8" s="205"/>
      <c r="H8" s="205"/>
    </row>
    <row r="9" spans="1:8" x14ac:dyDescent="0.35">
      <c r="A9" s="205"/>
      <c r="B9" s="18" t="s">
        <v>71</v>
      </c>
      <c r="C9" s="186" t="s">
        <v>402</v>
      </c>
      <c r="D9" s="186" t="s">
        <v>403</v>
      </c>
      <c r="E9" s="186">
        <v>60937011508</v>
      </c>
      <c r="F9" s="205"/>
      <c r="G9" s="205"/>
      <c r="H9" s="205"/>
    </row>
    <row r="10" spans="1:8" x14ac:dyDescent="0.35">
      <c r="B10" s="30">
        <v>2024</v>
      </c>
      <c r="C10" s="89" t="s">
        <v>837</v>
      </c>
      <c r="D10" s="89" t="s">
        <v>838</v>
      </c>
      <c r="E10" s="89">
        <v>257734252999</v>
      </c>
    </row>
    <row r="11" spans="1:8" x14ac:dyDescent="0.35">
      <c r="B11" s="7" t="s">
        <v>72</v>
      </c>
      <c r="C11" s="87" t="s">
        <v>839</v>
      </c>
      <c r="D11" s="87" t="s">
        <v>840</v>
      </c>
      <c r="E11" s="87">
        <v>60937122718</v>
      </c>
    </row>
    <row r="12" spans="1:8" x14ac:dyDescent="0.35">
      <c r="B12" s="7" t="s">
        <v>73</v>
      </c>
      <c r="C12" s="87" t="s">
        <v>841</v>
      </c>
      <c r="D12" s="87" t="s">
        <v>842</v>
      </c>
      <c r="E12" s="87">
        <v>60940989257</v>
      </c>
    </row>
    <row r="13" spans="1:8" x14ac:dyDescent="0.35">
      <c r="B13" s="7" t="s">
        <v>74</v>
      </c>
      <c r="C13" s="87" t="s">
        <v>843</v>
      </c>
      <c r="D13" s="87" t="s">
        <v>844</v>
      </c>
      <c r="E13" s="87">
        <v>61643426121</v>
      </c>
    </row>
    <row r="14" spans="1:8" x14ac:dyDescent="0.35">
      <c r="B14" s="18" t="s">
        <v>71</v>
      </c>
      <c r="C14" s="186" t="s">
        <v>845</v>
      </c>
      <c r="D14" s="186" t="s">
        <v>846</v>
      </c>
      <c r="E14" s="186">
        <v>74212714904</v>
      </c>
    </row>
    <row r="16" spans="1:8" x14ac:dyDescent="0.35">
      <c r="G16" s="87"/>
    </row>
    <row r="17" spans="7:7" x14ac:dyDescent="0.35">
      <c r="G17" s="87"/>
    </row>
  </sheetData>
  <hyperlinks>
    <hyperlink ref="F1" location="'Cot°. par province TTC'!A1" display="Variable suivante" xr:uid="{BBE3394A-153C-48F1-A12F-986B0D4DB0B5}"/>
    <hyperlink ref="F2" location="'Cot°. Trimestrielles H EPST'!A1" display="Variable précédente" xr:uid="{F4ADE19F-6791-4020-9BEA-C093B7113FBB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B1:U32"/>
  <sheetViews>
    <sheetView showGridLines="0" workbookViewId="0">
      <selection activeCell="J1" sqref="J1"/>
    </sheetView>
  </sheetViews>
  <sheetFormatPr baseColWidth="10" defaultColWidth="11" defaultRowHeight="15.5" x14ac:dyDescent="0.35"/>
  <cols>
    <col min="1" max="2" width="11" style="12"/>
    <col min="3" max="3" width="12" style="12" bestFit="1" customWidth="1"/>
    <col min="4" max="4" width="17.25" style="12" customWidth="1"/>
    <col min="5" max="5" width="16.83203125" style="12" customWidth="1"/>
    <col min="6" max="6" width="14.83203125" style="12" bestFit="1" customWidth="1"/>
    <col min="7" max="7" width="13.83203125" style="12" bestFit="1" customWidth="1"/>
    <col min="8" max="8" width="11" style="12"/>
    <col min="9" max="9" width="19" style="12" bestFit="1" customWidth="1"/>
    <col min="10" max="10" width="11" style="12"/>
    <col min="11" max="12" width="14" style="12" bestFit="1" customWidth="1"/>
    <col min="13" max="13" width="14.9140625" style="12" bestFit="1" customWidth="1"/>
    <col min="14" max="14" width="11.1640625" style="12" bestFit="1" customWidth="1"/>
    <col min="15" max="15" width="11" style="12"/>
    <col min="16" max="18" width="12.33203125" style="12" bestFit="1" customWidth="1"/>
    <col min="19" max="16384" width="11" style="12"/>
  </cols>
  <sheetData>
    <row r="1" spans="2:21" x14ac:dyDescent="0.35">
      <c r="J1" s="81" t="s">
        <v>255</v>
      </c>
    </row>
    <row r="2" spans="2:21" ht="18" x14ac:dyDescent="0.4">
      <c r="B2" s="11" t="s">
        <v>656</v>
      </c>
      <c r="J2" s="82" t="s">
        <v>256</v>
      </c>
    </row>
    <row r="3" spans="2:21" x14ac:dyDescent="0.35">
      <c r="B3" s="524"/>
      <c r="C3" s="524"/>
      <c r="D3" s="524"/>
      <c r="E3" s="524"/>
      <c r="F3" s="524"/>
      <c r="G3" s="525"/>
    </row>
    <row r="4" spans="2:21" x14ac:dyDescent="0.35">
      <c r="B4" s="77" t="s">
        <v>6</v>
      </c>
      <c r="C4" s="77" t="s">
        <v>16</v>
      </c>
      <c r="D4" s="30" t="s">
        <v>75</v>
      </c>
      <c r="E4" s="30" t="s">
        <v>76</v>
      </c>
      <c r="F4" s="30" t="s">
        <v>14</v>
      </c>
      <c r="G4" s="30" t="s">
        <v>7</v>
      </c>
    </row>
    <row r="5" spans="2:21" x14ac:dyDescent="0.35">
      <c r="B5" s="31">
        <v>1</v>
      </c>
      <c r="C5" s="32" t="s">
        <v>346</v>
      </c>
      <c r="D5" s="512">
        <v>1374.6201548400204</v>
      </c>
      <c r="E5" s="512">
        <v>2749.2403096800408</v>
      </c>
      <c r="F5" s="512">
        <v>4123.8604645200612</v>
      </c>
      <c r="G5" s="290">
        <f>F5/$F$31</f>
        <v>1.0137051255506287E-2</v>
      </c>
      <c r="K5" s="226"/>
      <c r="L5" s="226"/>
      <c r="M5" s="226"/>
      <c r="N5" s="511"/>
      <c r="P5" s="66"/>
      <c r="Q5" s="66"/>
      <c r="R5" s="510"/>
      <c r="S5" s="510"/>
      <c r="T5" s="510"/>
      <c r="U5" s="510"/>
    </row>
    <row r="6" spans="2:21" x14ac:dyDescent="0.35">
      <c r="B6" s="7">
        <v>2</v>
      </c>
      <c r="C6" s="7" t="s">
        <v>8</v>
      </c>
      <c r="D6" s="512">
        <v>4629.9219859801578</v>
      </c>
      <c r="E6" s="512">
        <v>9259.8439717603178</v>
      </c>
      <c r="F6" s="512">
        <v>13889.765957740476</v>
      </c>
      <c r="G6" s="290">
        <f t="shared" ref="G6:G31" si="0">F6/$F$31</f>
        <v>3.4143073135474815E-2</v>
      </c>
      <c r="K6" s="226"/>
      <c r="L6" s="226"/>
      <c r="M6" s="226"/>
      <c r="N6" s="511"/>
      <c r="P6" s="66"/>
      <c r="Q6" s="66"/>
      <c r="R6" s="510"/>
      <c r="S6" s="510"/>
      <c r="T6" s="510"/>
      <c r="U6" s="510"/>
    </row>
    <row r="7" spans="2:21" x14ac:dyDescent="0.35">
      <c r="B7" s="7">
        <v>3</v>
      </c>
      <c r="C7" s="7" t="s">
        <v>347</v>
      </c>
      <c r="D7" s="512">
        <v>3783.7212276400423</v>
      </c>
      <c r="E7" s="512">
        <v>7567.4424547800845</v>
      </c>
      <c r="F7" s="512">
        <v>11351.163682420127</v>
      </c>
      <c r="G7" s="290">
        <f t="shared" si="0"/>
        <v>2.7902818014412613E-2</v>
      </c>
      <c r="K7" s="226"/>
      <c r="L7" s="226"/>
      <c r="M7" s="226"/>
      <c r="N7" s="511"/>
      <c r="P7" s="66"/>
      <c r="Q7" s="66"/>
      <c r="R7" s="510"/>
      <c r="S7" s="510"/>
      <c r="T7" s="510"/>
      <c r="U7" s="510"/>
    </row>
    <row r="8" spans="2:21" x14ac:dyDescent="0.35">
      <c r="B8" s="7">
        <v>4</v>
      </c>
      <c r="C8" s="7" t="s">
        <v>348</v>
      </c>
      <c r="D8" s="512">
        <v>3515.9042487601009</v>
      </c>
      <c r="E8" s="512">
        <v>7031.8084973202012</v>
      </c>
      <c r="F8" s="512">
        <v>10547.712746080302</v>
      </c>
      <c r="G8" s="290">
        <f t="shared" si="0"/>
        <v>2.5927818279810971E-2</v>
      </c>
      <c r="K8" s="226"/>
      <c r="L8" s="226"/>
      <c r="M8" s="226"/>
      <c r="N8" s="511"/>
      <c r="P8" s="66"/>
      <c r="Q8" s="66"/>
      <c r="R8" s="510"/>
      <c r="S8" s="510"/>
      <c r="T8" s="510"/>
      <c r="U8" s="510"/>
    </row>
    <row r="9" spans="2:21" x14ac:dyDescent="0.35">
      <c r="B9" s="7">
        <v>5</v>
      </c>
      <c r="C9" s="7" t="s">
        <v>349</v>
      </c>
      <c r="D9" s="512">
        <v>1730.1204263600221</v>
      </c>
      <c r="E9" s="512">
        <v>3460.240852820044</v>
      </c>
      <c r="F9" s="512">
        <v>5190.361279180066</v>
      </c>
      <c r="G9" s="290">
        <f t="shared" si="0"/>
        <v>1.2758666005874884E-2</v>
      </c>
      <c r="I9" s="152"/>
      <c r="K9" s="226"/>
      <c r="L9" s="226"/>
      <c r="M9" s="226"/>
      <c r="N9" s="511"/>
      <c r="P9" s="66"/>
      <c r="Q9" s="66"/>
      <c r="R9" s="510"/>
      <c r="S9" s="510"/>
      <c r="T9" s="510"/>
      <c r="U9" s="510"/>
    </row>
    <row r="10" spans="2:21" x14ac:dyDescent="0.35">
      <c r="B10" s="7">
        <v>6</v>
      </c>
      <c r="C10" s="7" t="s">
        <v>350</v>
      </c>
      <c r="D10" s="512">
        <v>4395.7525489598911</v>
      </c>
      <c r="E10" s="512">
        <v>8791.5050989197825</v>
      </c>
      <c r="F10" s="512">
        <v>13187.257647879675</v>
      </c>
      <c r="G10" s="290">
        <f t="shared" si="0"/>
        <v>3.2416205118055888E-2</v>
      </c>
      <c r="K10" s="226"/>
      <c r="L10" s="226"/>
      <c r="M10" s="226"/>
      <c r="N10" s="511"/>
      <c r="P10" s="66"/>
      <c r="Q10" s="66"/>
      <c r="R10" s="510"/>
      <c r="S10" s="510"/>
      <c r="T10" s="510"/>
      <c r="U10" s="510"/>
    </row>
    <row r="11" spans="2:21" x14ac:dyDescent="0.35">
      <c r="B11" s="7">
        <v>7</v>
      </c>
      <c r="C11" s="7" t="s">
        <v>351</v>
      </c>
      <c r="D11" s="512">
        <v>4928.4915130395912</v>
      </c>
      <c r="E11" s="512">
        <v>9856.983025079182</v>
      </c>
      <c r="F11" s="512">
        <v>14785.474538118773</v>
      </c>
      <c r="G11" s="290">
        <f t="shared" si="0"/>
        <v>3.6344855632096773E-2</v>
      </c>
      <c r="K11" s="226"/>
      <c r="L11" s="226"/>
      <c r="M11" s="226"/>
      <c r="N11" s="511"/>
      <c r="P11" s="66"/>
      <c r="Q11" s="66"/>
      <c r="R11" s="510"/>
      <c r="S11" s="510"/>
      <c r="T11" s="510"/>
      <c r="U11" s="510"/>
    </row>
    <row r="12" spans="2:21" x14ac:dyDescent="0.35">
      <c r="B12" s="7">
        <v>8</v>
      </c>
      <c r="C12" s="7" t="s">
        <v>352</v>
      </c>
      <c r="D12" s="512">
        <v>5090.1328815801535</v>
      </c>
      <c r="E12" s="512">
        <v>10180.265763460306</v>
      </c>
      <c r="F12" s="512">
        <v>15270.398645040461</v>
      </c>
      <c r="G12" s="290">
        <f t="shared" si="0"/>
        <v>3.7536869903478737E-2</v>
      </c>
      <c r="K12" s="226"/>
      <c r="L12" s="226"/>
      <c r="M12" s="226"/>
      <c r="N12" s="511"/>
      <c r="P12" s="66"/>
      <c r="Q12" s="66"/>
      <c r="R12" s="510"/>
      <c r="S12" s="510"/>
      <c r="T12" s="510"/>
      <c r="U12" s="510"/>
    </row>
    <row r="13" spans="2:21" x14ac:dyDescent="0.35">
      <c r="B13" s="7">
        <v>9</v>
      </c>
      <c r="C13" s="7" t="s">
        <v>353</v>
      </c>
      <c r="D13" s="512">
        <v>3164.159476700027</v>
      </c>
      <c r="E13" s="512">
        <v>6328.3189538000534</v>
      </c>
      <c r="F13" s="512">
        <v>9492.4784305000794</v>
      </c>
      <c r="G13" s="290">
        <f t="shared" si="0"/>
        <v>2.333389822949939E-2</v>
      </c>
      <c r="K13" s="226"/>
      <c r="L13" s="226"/>
      <c r="M13" s="226"/>
      <c r="N13" s="511"/>
      <c r="P13" s="66"/>
      <c r="Q13" s="66"/>
      <c r="R13" s="510"/>
      <c r="S13" s="510"/>
      <c r="T13" s="510"/>
      <c r="U13" s="510"/>
    </row>
    <row r="14" spans="2:21" x14ac:dyDescent="0.35">
      <c r="B14" s="7">
        <v>10</v>
      </c>
      <c r="C14" s="7" t="s">
        <v>10</v>
      </c>
      <c r="D14" s="512">
        <v>28128.227397296476</v>
      </c>
      <c r="E14" s="512">
        <v>56256.454796592952</v>
      </c>
      <c r="F14" s="512">
        <v>84384.682193889428</v>
      </c>
      <c r="G14" s="290">
        <f t="shared" si="0"/>
        <v>0.20742987206736627</v>
      </c>
      <c r="K14" s="226"/>
      <c r="L14" s="226"/>
      <c r="M14" s="226"/>
      <c r="N14" s="511"/>
      <c r="P14" s="66"/>
      <c r="Q14" s="66"/>
      <c r="R14" s="510"/>
      <c r="S14" s="510"/>
      <c r="T14" s="510"/>
      <c r="U14" s="510"/>
    </row>
    <row r="15" spans="2:21" x14ac:dyDescent="0.35">
      <c r="B15" s="7">
        <v>11</v>
      </c>
      <c r="C15" s="7" t="s">
        <v>354</v>
      </c>
      <c r="D15" s="512">
        <v>7865.1126236991367</v>
      </c>
      <c r="E15" s="512">
        <v>15730.225248398272</v>
      </c>
      <c r="F15" s="512">
        <v>23595.337872097407</v>
      </c>
      <c r="G15" s="290">
        <f t="shared" si="0"/>
        <v>5.8000786267698536E-2</v>
      </c>
      <c r="K15" s="226"/>
      <c r="L15" s="226"/>
      <c r="M15" s="226"/>
      <c r="N15" s="511"/>
      <c r="P15" s="66"/>
      <c r="Q15" s="66"/>
      <c r="R15" s="510"/>
      <c r="S15" s="510"/>
      <c r="T15" s="510"/>
      <c r="U15" s="510"/>
    </row>
    <row r="16" spans="2:21" x14ac:dyDescent="0.35">
      <c r="B16" s="7">
        <v>12</v>
      </c>
      <c r="C16" s="7" t="s">
        <v>355</v>
      </c>
      <c r="D16" s="512">
        <v>5333.3734908793876</v>
      </c>
      <c r="E16" s="512">
        <v>10666.746981518776</v>
      </c>
      <c r="F16" s="512">
        <v>16000.120472398163</v>
      </c>
      <c r="G16" s="290">
        <f t="shared" si="0"/>
        <v>3.9330632721069028E-2</v>
      </c>
      <c r="K16" s="226"/>
      <c r="L16" s="226"/>
      <c r="M16" s="226"/>
      <c r="N16" s="511"/>
      <c r="P16" s="66"/>
      <c r="Q16" s="66"/>
      <c r="R16" s="510"/>
      <c r="S16" s="510"/>
      <c r="T16" s="510"/>
      <c r="U16" s="510"/>
    </row>
    <row r="17" spans="2:21" x14ac:dyDescent="0.35">
      <c r="B17" s="7">
        <v>13</v>
      </c>
      <c r="C17" s="12" t="s">
        <v>356</v>
      </c>
      <c r="D17" s="512">
        <v>12207.156632876566</v>
      </c>
      <c r="E17" s="512">
        <v>24414.313264453136</v>
      </c>
      <c r="F17" s="512">
        <v>36621.469897329705</v>
      </c>
      <c r="G17" s="290">
        <f t="shared" si="0"/>
        <v>9.0020921075082097E-2</v>
      </c>
      <c r="K17" s="226"/>
      <c r="L17" s="226"/>
      <c r="M17" s="226"/>
      <c r="N17" s="511"/>
      <c r="P17" s="66"/>
      <c r="Q17" s="66"/>
      <c r="R17" s="510"/>
      <c r="S17" s="510"/>
      <c r="T17" s="510"/>
      <c r="U17" s="510"/>
    </row>
    <row r="18" spans="2:21" x14ac:dyDescent="0.35">
      <c r="B18" s="7">
        <v>14</v>
      </c>
      <c r="C18" s="12" t="s">
        <v>357</v>
      </c>
      <c r="D18" s="512">
        <v>3367.7458313600637</v>
      </c>
      <c r="E18" s="512">
        <v>6735.4916629801282</v>
      </c>
      <c r="F18" s="512">
        <v>10103.237494340192</v>
      </c>
      <c r="G18" s="290">
        <f t="shared" si="0"/>
        <v>2.4835233201470321E-2</v>
      </c>
      <c r="K18" s="226"/>
      <c r="L18" s="226"/>
      <c r="M18" s="226"/>
      <c r="N18" s="511"/>
      <c r="P18" s="66"/>
      <c r="Q18" s="66"/>
      <c r="R18" s="510"/>
      <c r="S18" s="510"/>
      <c r="T18" s="510"/>
      <c r="U18" s="510"/>
    </row>
    <row r="19" spans="2:21" x14ac:dyDescent="0.35">
      <c r="B19" s="7">
        <v>15</v>
      </c>
      <c r="C19" s="12" t="s">
        <v>358</v>
      </c>
      <c r="D19" s="512">
        <v>1962.2831927800353</v>
      </c>
      <c r="E19" s="512">
        <v>3924.5663855600706</v>
      </c>
      <c r="F19" s="512">
        <v>5886.8495783401058</v>
      </c>
      <c r="G19" s="290">
        <f t="shared" si="0"/>
        <v>1.4470735957850674E-2</v>
      </c>
      <c r="K19" s="226"/>
      <c r="L19" s="226"/>
      <c r="M19" s="226"/>
      <c r="N19" s="511"/>
      <c r="P19" s="66"/>
      <c r="Q19" s="66"/>
      <c r="R19" s="510"/>
      <c r="S19" s="510"/>
      <c r="T19" s="510"/>
      <c r="U19" s="510"/>
    </row>
    <row r="20" spans="2:21" x14ac:dyDescent="0.35">
      <c r="B20" s="7">
        <v>16</v>
      </c>
      <c r="C20" s="12" t="s">
        <v>359</v>
      </c>
      <c r="D20" s="512">
        <v>4127.8302395600931</v>
      </c>
      <c r="E20" s="512">
        <v>8255.6604790001857</v>
      </c>
      <c r="F20" s="512">
        <v>12383.490718560279</v>
      </c>
      <c r="G20" s="290">
        <f t="shared" si="0"/>
        <v>3.0440428626563987E-2</v>
      </c>
      <c r="K20" s="226"/>
      <c r="L20" s="226"/>
      <c r="M20" s="226"/>
      <c r="N20" s="511"/>
      <c r="P20" s="66"/>
      <c r="Q20" s="66"/>
      <c r="R20" s="510"/>
      <c r="S20" s="510"/>
      <c r="T20" s="510"/>
      <c r="U20" s="510"/>
    </row>
    <row r="21" spans="2:21" x14ac:dyDescent="0.35">
      <c r="B21" s="7">
        <v>17</v>
      </c>
      <c r="C21" s="12" t="s">
        <v>11</v>
      </c>
      <c r="D21" s="512">
        <v>3727.4928743001356</v>
      </c>
      <c r="E21" s="512">
        <v>7454.9857486802721</v>
      </c>
      <c r="F21" s="512">
        <v>11182.478622980409</v>
      </c>
      <c r="G21" s="290">
        <f t="shared" si="0"/>
        <v>2.7488165504151802E-2</v>
      </c>
      <c r="K21" s="226"/>
      <c r="L21" s="226"/>
      <c r="M21" s="226"/>
      <c r="N21" s="511"/>
      <c r="P21" s="66"/>
      <c r="Q21" s="66"/>
      <c r="R21" s="510"/>
      <c r="S21" s="510"/>
      <c r="T21" s="510"/>
      <c r="U21" s="510"/>
    </row>
    <row r="22" spans="2:21" x14ac:dyDescent="0.35">
      <c r="B22" s="7">
        <v>18</v>
      </c>
      <c r="C22" s="12" t="s">
        <v>360</v>
      </c>
      <c r="D22" s="512">
        <v>3155.5634481200468</v>
      </c>
      <c r="E22" s="512">
        <v>6311.1268961400929</v>
      </c>
      <c r="F22" s="512">
        <v>9466.6903442601397</v>
      </c>
      <c r="G22" s="290">
        <f t="shared" si="0"/>
        <v>2.3270507347522468E-2</v>
      </c>
      <c r="K22" s="226"/>
      <c r="L22" s="226"/>
      <c r="M22" s="226"/>
      <c r="N22" s="511"/>
      <c r="P22" s="66"/>
      <c r="Q22" s="66"/>
      <c r="R22" s="510"/>
      <c r="S22" s="510"/>
      <c r="T22" s="510"/>
      <c r="U22" s="510"/>
    </row>
    <row r="23" spans="2:21" x14ac:dyDescent="0.35">
      <c r="B23" s="7">
        <v>19</v>
      </c>
      <c r="C23" s="12" t="s">
        <v>361</v>
      </c>
      <c r="D23" s="512">
        <v>8065.3395562380947</v>
      </c>
      <c r="E23" s="512">
        <v>16130.679112476189</v>
      </c>
      <c r="F23" s="512">
        <v>24196.018668714285</v>
      </c>
      <c r="G23" s="290">
        <f t="shared" si="0"/>
        <v>5.9477347387040948E-2</v>
      </c>
      <c r="K23" s="226"/>
      <c r="L23" s="226"/>
      <c r="M23" s="226"/>
      <c r="N23" s="511"/>
      <c r="P23" s="66"/>
      <c r="Q23" s="66"/>
      <c r="R23" s="510"/>
      <c r="S23" s="510"/>
      <c r="T23" s="510"/>
      <c r="U23" s="510"/>
    </row>
    <row r="24" spans="2:21" x14ac:dyDescent="0.35">
      <c r="B24" s="7">
        <v>20</v>
      </c>
      <c r="C24" s="12" t="s">
        <v>362</v>
      </c>
      <c r="D24" s="512">
        <v>2007.1067827200382</v>
      </c>
      <c r="E24" s="512">
        <v>4014.2135654400763</v>
      </c>
      <c r="F24" s="512">
        <v>6021.320348160114</v>
      </c>
      <c r="G24" s="290">
        <f t="shared" si="0"/>
        <v>1.480128474769472E-2</v>
      </c>
      <c r="K24" s="226"/>
      <c r="L24" s="226"/>
      <c r="M24" s="226"/>
      <c r="N24" s="511"/>
      <c r="P24" s="66"/>
      <c r="Q24" s="66"/>
      <c r="R24" s="510"/>
      <c r="S24" s="510"/>
      <c r="T24" s="510"/>
      <c r="U24" s="510"/>
    </row>
    <row r="25" spans="2:21" x14ac:dyDescent="0.35">
      <c r="B25" s="7">
        <v>21</v>
      </c>
      <c r="C25" s="12" t="s">
        <v>363</v>
      </c>
      <c r="D25" s="512">
        <v>3502.88809404011</v>
      </c>
      <c r="E25" s="512">
        <v>7005.7761884002193</v>
      </c>
      <c r="F25" s="512">
        <v>10508.66428244033</v>
      </c>
      <c r="G25" s="290">
        <f t="shared" si="0"/>
        <v>2.5831831453687056E-2</v>
      </c>
      <c r="K25" s="226"/>
      <c r="L25" s="226"/>
      <c r="M25" s="226"/>
      <c r="N25" s="511"/>
      <c r="P25" s="66"/>
      <c r="Q25" s="66"/>
      <c r="R25" s="510"/>
      <c r="S25" s="510"/>
      <c r="T25" s="510"/>
      <c r="U25" s="510"/>
    </row>
    <row r="26" spans="2:21" x14ac:dyDescent="0.35">
      <c r="B26" s="7">
        <v>22</v>
      </c>
      <c r="C26" s="12" t="s">
        <v>364</v>
      </c>
      <c r="D26" s="512">
        <v>6919.0299315384646</v>
      </c>
      <c r="E26" s="512">
        <v>13838.059864076928</v>
      </c>
      <c r="F26" s="512">
        <v>20757.089795615393</v>
      </c>
      <c r="G26" s="290">
        <f t="shared" si="0"/>
        <v>5.1023958008188368E-2</v>
      </c>
      <c r="K26" s="226"/>
      <c r="L26" s="226"/>
      <c r="M26" s="226"/>
      <c r="N26" s="511"/>
      <c r="P26" s="66"/>
      <c r="Q26" s="66"/>
      <c r="R26" s="510"/>
      <c r="S26" s="510"/>
      <c r="T26" s="510"/>
      <c r="U26" s="510"/>
    </row>
    <row r="27" spans="2:21" x14ac:dyDescent="0.35">
      <c r="B27" s="7">
        <v>23</v>
      </c>
      <c r="C27" s="12" t="s">
        <v>365</v>
      </c>
      <c r="D27" s="512">
        <v>3052.1807567600827</v>
      </c>
      <c r="E27" s="512">
        <v>6104.3615131201659</v>
      </c>
      <c r="F27" s="512">
        <v>9156.5422698802486</v>
      </c>
      <c r="G27" s="290">
        <f t="shared" si="0"/>
        <v>2.2508118087789977E-2</v>
      </c>
      <c r="K27" s="226"/>
      <c r="L27" s="226"/>
      <c r="M27" s="226"/>
      <c r="N27" s="511"/>
      <c r="P27" s="66"/>
      <c r="Q27" s="66"/>
      <c r="R27" s="510"/>
      <c r="S27" s="510"/>
      <c r="T27" s="510"/>
      <c r="U27" s="510"/>
    </row>
    <row r="28" spans="2:21" x14ac:dyDescent="0.35">
      <c r="B28" s="7">
        <v>24</v>
      </c>
      <c r="C28" s="12" t="s">
        <v>366</v>
      </c>
      <c r="D28" s="512">
        <v>2455.2303274400515</v>
      </c>
      <c r="E28" s="512">
        <v>4910.4606544801027</v>
      </c>
      <c r="F28" s="512">
        <v>7365.6909819201546</v>
      </c>
      <c r="G28" s="290">
        <f t="shared" si="0"/>
        <v>1.8105944092517881E-2</v>
      </c>
      <c r="K28" s="226"/>
      <c r="L28" s="226"/>
      <c r="M28" s="226"/>
      <c r="N28" s="511"/>
      <c r="P28" s="66"/>
      <c r="Q28" s="66"/>
      <c r="R28" s="510"/>
      <c r="S28" s="510"/>
      <c r="T28" s="510"/>
      <c r="U28" s="510"/>
    </row>
    <row r="29" spans="2:21" x14ac:dyDescent="0.35">
      <c r="B29" s="7">
        <v>25</v>
      </c>
      <c r="C29" s="12" t="s">
        <v>367</v>
      </c>
      <c r="D29" s="512">
        <v>4323.2910155601585</v>
      </c>
      <c r="E29" s="512">
        <v>8646.582031120317</v>
      </c>
      <c r="F29" s="512">
        <v>12969.873046680474</v>
      </c>
      <c r="G29" s="290">
        <f t="shared" si="0"/>
        <v>3.1881842022244755E-2</v>
      </c>
      <c r="K29" s="226"/>
      <c r="L29" s="226"/>
      <c r="M29" s="226"/>
      <c r="N29" s="511"/>
      <c r="P29" s="66"/>
      <c r="Q29" s="66"/>
      <c r="R29" s="510"/>
      <c r="S29" s="510"/>
      <c r="T29" s="510"/>
      <c r="U29" s="510"/>
    </row>
    <row r="30" spans="2:21" x14ac:dyDescent="0.35">
      <c r="B30" s="7">
        <v>26</v>
      </c>
      <c r="C30" s="12" t="s">
        <v>368</v>
      </c>
      <c r="D30" s="512">
        <v>2790.8751219400706</v>
      </c>
      <c r="E30" s="512">
        <v>5581.7502441401411</v>
      </c>
      <c r="F30" s="512">
        <v>8372.6253660802122</v>
      </c>
      <c r="G30" s="290">
        <f t="shared" si="0"/>
        <v>2.0581135857850829E-2</v>
      </c>
      <c r="K30" s="226"/>
      <c r="L30" s="226"/>
      <c r="M30" s="226"/>
      <c r="N30" s="511"/>
      <c r="P30" s="66"/>
      <c r="Q30" s="66"/>
      <c r="R30" s="510"/>
      <c r="S30" s="510"/>
      <c r="T30" s="510"/>
      <c r="U30" s="510"/>
    </row>
    <row r="31" spans="2:21" x14ac:dyDescent="0.35">
      <c r="B31" s="77" t="s">
        <v>14</v>
      </c>
      <c r="C31" s="77"/>
      <c r="D31" s="99">
        <f>SUM(D5:D30)</f>
        <v>135603.55178096899</v>
      </c>
      <c r="E31" s="99">
        <f t="shared" ref="E31:F31" si="1">SUM(E5:E30)</f>
        <v>271207.10356419801</v>
      </c>
      <c r="F31" s="99">
        <f t="shared" si="1"/>
        <v>406810.65534516703</v>
      </c>
      <c r="G31" s="513">
        <f t="shared" si="0"/>
        <v>1</v>
      </c>
      <c r="K31" s="226"/>
      <c r="L31" s="226"/>
      <c r="M31" s="226"/>
      <c r="N31" s="511"/>
    </row>
    <row r="32" spans="2:21" x14ac:dyDescent="0.35">
      <c r="F32" s="66"/>
    </row>
  </sheetData>
  <mergeCells count="1">
    <mergeCell ref="B3:G3"/>
  </mergeCells>
  <hyperlinks>
    <hyperlink ref="J1" location="'Cot°. par Adm. Pub. TTC'!A1" display="Variable suivante" xr:uid="{00000000-0004-0000-0A00-000000000000}"/>
    <hyperlink ref="J2" location="'Cot°. Trimestrielles EPST'!A1" display="Variable précédente" xr:uid="{00000000-0004-0000-0A00-000001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0"/>
  </sheetPr>
  <dimension ref="B1:J63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12"/>
    <col min="3" max="3" width="37.83203125" style="12" bestFit="1" customWidth="1"/>
    <col min="4" max="5" width="14.83203125" style="12" bestFit="1" customWidth="1"/>
    <col min="6" max="6" width="14.83203125" style="137" bestFit="1" customWidth="1"/>
    <col min="7" max="7" width="11" style="12"/>
    <col min="8" max="8" width="16" style="12" customWidth="1"/>
    <col min="9" max="9" width="19" style="12" bestFit="1" customWidth="1"/>
    <col min="10" max="10" width="13.25" style="12" bestFit="1" customWidth="1"/>
    <col min="11" max="16384" width="11" style="12"/>
  </cols>
  <sheetData>
    <row r="1" spans="2:9" x14ac:dyDescent="0.35">
      <c r="I1" s="81" t="s">
        <v>255</v>
      </c>
    </row>
    <row r="2" spans="2:9" ht="18" x14ac:dyDescent="0.4">
      <c r="B2" s="11" t="s">
        <v>657</v>
      </c>
      <c r="I2" s="82" t="s">
        <v>256</v>
      </c>
    </row>
    <row r="3" spans="2:9" x14ac:dyDescent="0.35">
      <c r="B3" s="526"/>
      <c r="C3" s="526"/>
      <c r="D3" s="526"/>
      <c r="E3" s="526"/>
      <c r="F3" s="526"/>
      <c r="G3" s="526"/>
    </row>
    <row r="4" spans="2:9" x14ac:dyDescent="0.35">
      <c r="B4" s="78" t="s">
        <v>6</v>
      </c>
      <c r="C4" s="36" t="s">
        <v>262</v>
      </c>
      <c r="D4" s="46" t="s">
        <v>75</v>
      </c>
      <c r="E4" s="46" t="s">
        <v>76</v>
      </c>
      <c r="F4" s="46" t="s">
        <v>14</v>
      </c>
      <c r="G4" s="46" t="s">
        <v>7</v>
      </c>
    </row>
    <row r="5" spans="2:9" x14ac:dyDescent="0.35">
      <c r="B5" s="44">
        <v>1</v>
      </c>
      <c r="C5" s="45" t="s">
        <v>18</v>
      </c>
      <c r="D5" s="8">
        <v>274930107.11999953</v>
      </c>
      <c r="E5" s="8">
        <v>549860214.23999906</v>
      </c>
      <c r="F5" s="361">
        <v>824790321.35999858</v>
      </c>
      <c r="G5" s="318">
        <v>2.0274550593129183E-3</v>
      </c>
    </row>
    <row r="6" spans="2:9" x14ac:dyDescent="0.35">
      <c r="B6" s="7">
        <v>2</v>
      </c>
      <c r="C6" s="7" t="s">
        <v>19</v>
      </c>
      <c r="D6" s="8">
        <v>99656641.679999679</v>
      </c>
      <c r="E6" s="8">
        <v>199313283.35999936</v>
      </c>
      <c r="F6" s="361">
        <v>298969925.03999901</v>
      </c>
      <c r="G6" s="318">
        <v>7.3491173624015249E-4</v>
      </c>
    </row>
    <row r="7" spans="2:9" x14ac:dyDescent="0.35">
      <c r="B7" s="7">
        <v>3</v>
      </c>
      <c r="C7" s="7" t="s">
        <v>266</v>
      </c>
      <c r="D7" s="8">
        <v>78354539.999999762</v>
      </c>
      <c r="E7" s="8">
        <v>156709079.99999952</v>
      </c>
      <c r="F7" s="361">
        <v>235063619.99999928</v>
      </c>
      <c r="G7" s="318">
        <v>5.7782070580504933E-4</v>
      </c>
    </row>
    <row r="8" spans="2:9" x14ac:dyDescent="0.35">
      <c r="B8" s="7">
        <v>4</v>
      </c>
      <c r="C8" s="7" t="s">
        <v>258</v>
      </c>
      <c r="D8" s="8">
        <v>261846293.15999949</v>
      </c>
      <c r="E8" s="8">
        <v>523692586.31999898</v>
      </c>
      <c r="F8" s="361">
        <v>785538879.47999847</v>
      </c>
      <c r="G8" s="318">
        <v>1.9309692830325751E-3</v>
      </c>
    </row>
    <row r="9" spans="2:9" x14ac:dyDescent="0.35">
      <c r="B9" s="7">
        <v>5</v>
      </c>
      <c r="C9" s="7" t="s">
        <v>20</v>
      </c>
      <c r="D9" s="8">
        <v>220036221.11999962</v>
      </c>
      <c r="E9" s="8">
        <v>440072442.23999923</v>
      </c>
      <c r="F9" s="361">
        <v>660108663.35999882</v>
      </c>
      <c r="G9" s="318">
        <v>1.6226434944322876E-3</v>
      </c>
    </row>
    <row r="10" spans="2:9" x14ac:dyDescent="0.35">
      <c r="B10" s="7">
        <v>6</v>
      </c>
      <c r="C10" s="7" t="s">
        <v>21</v>
      </c>
      <c r="D10" s="8">
        <v>1007399135.7600187</v>
      </c>
      <c r="E10" s="8">
        <v>2014798271.5200374</v>
      </c>
      <c r="F10" s="361">
        <v>3022197407.280056</v>
      </c>
      <c r="G10" s="318">
        <v>7.4290025779265943E-3</v>
      </c>
    </row>
    <row r="11" spans="2:9" x14ac:dyDescent="0.35">
      <c r="B11" s="7">
        <v>7</v>
      </c>
      <c r="C11" s="7" t="s">
        <v>22</v>
      </c>
      <c r="D11" s="8">
        <v>1256172100.140008</v>
      </c>
      <c r="E11" s="8">
        <v>2512344200.2800159</v>
      </c>
      <c r="F11" s="361">
        <v>3768516300.4200239</v>
      </c>
      <c r="G11" s="318">
        <v>9.2635634069897256E-3</v>
      </c>
    </row>
    <row r="12" spans="2:9" x14ac:dyDescent="0.35">
      <c r="B12" s="7">
        <v>8</v>
      </c>
      <c r="C12" s="7" t="s">
        <v>23</v>
      </c>
      <c r="D12" s="8">
        <v>1740352886.4600167</v>
      </c>
      <c r="E12" s="8">
        <v>3480705772.9200335</v>
      </c>
      <c r="F12" s="361">
        <v>5221058659.3800507</v>
      </c>
      <c r="G12" s="318">
        <v>1.2834124649371751E-2</v>
      </c>
    </row>
    <row r="13" spans="2:9" x14ac:dyDescent="0.35">
      <c r="B13" s="7">
        <v>9</v>
      </c>
      <c r="C13" s="7" t="s">
        <v>260</v>
      </c>
      <c r="D13" s="8">
        <v>318930537.47999948</v>
      </c>
      <c r="E13" s="8">
        <v>637861074.95999897</v>
      </c>
      <c r="F13" s="361">
        <v>956791612.43999839</v>
      </c>
      <c r="G13" s="318">
        <v>2.3519335097810234E-3</v>
      </c>
    </row>
    <row r="14" spans="2:9" x14ac:dyDescent="0.35">
      <c r="B14" s="7">
        <v>10</v>
      </c>
      <c r="C14" s="7" t="s">
        <v>24</v>
      </c>
      <c r="D14" s="8">
        <v>128869958.63999945</v>
      </c>
      <c r="E14" s="8">
        <v>257739917.2799989</v>
      </c>
      <c r="F14" s="361">
        <v>386609875.91999835</v>
      </c>
      <c r="G14" s="318">
        <v>9.5034353412619388E-4</v>
      </c>
    </row>
    <row r="15" spans="2:9" x14ac:dyDescent="0.35">
      <c r="B15" s="7">
        <v>11</v>
      </c>
      <c r="C15" s="7" t="s">
        <v>25</v>
      </c>
      <c r="D15" s="8">
        <v>1048344824.1600062</v>
      </c>
      <c r="E15" s="8">
        <v>2096689648.3800125</v>
      </c>
      <c r="F15" s="361">
        <v>3145034472.5400186</v>
      </c>
      <c r="G15" s="318">
        <v>7.7309540230184916E-3</v>
      </c>
    </row>
    <row r="16" spans="2:9" x14ac:dyDescent="0.35">
      <c r="B16" s="7">
        <v>12</v>
      </c>
      <c r="C16" s="7" t="s">
        <v>26</v>
      </c>
      <c r="D16" s="8">
        <v>65081571.599999741</v>
      </c>
      <c r="E16" s="8">
        <v>130163143.19999948</v>
      </c>
      <c r="F16" s="361">
        <v>195244714.79999924</v>
      </c>
      <c r="G16" s="318">
        <v>4.7994002181384537E-4</v>
      </c>
    </row>
    <row r="17" spans="2:10" x14ac:dyDescent="0.35">
      <c r="B17" s="7">
        <v>13</v>
      </c>
      <c r="C17" s="7" t="s">
        <v>27</v>
      </c>
      <c r="D17" s="8">
        <v>487666477.0799979</v>
      </c>
      <c r="E17" s="8">
        <v>975332954.15999579</v>
      </c>
      <c r="F17" s="361">
        <v>1462999431.2399936</v>
      </c>
      <c r="G17" s="318">
        <v>3.5962662531593844E-3</v>
      </c>
    </row>
    <row r="18" spans="2:10" x14ac:dyDescent="0.35">
      <c r="B18" s="7">
        <v>14</v>
      </c>
      <c r="C18" s="7" t="s">
        <v>28</v>
      </c>
      <c r="D18" s="8">
        <v>148248521.27999938</v>
      </c>
      <c r="E18" s="8">
        <v>296497042.55999875</v>
      </c>
      <c r="F18" s="361">
        <v>444745563.83999813</v>
      </c>
      <c r="G18" s="318">
        <v>1.0932495449601819E-3</v>
      </c>
    </row>
    <row r="19" spans="2:10" x14ac:dyDescent="0.35">
      <c r="B19" s="7">
        <v>15</v>
      </c>
      <c r="C19" s="7" t="s">
        <v>280</v>
      </c>
      <c r="D19" s="8">
        <v>8722635.4800000042</v>
      </c>
      <c r="E19" s="8">
        <v>17445270.960000008</v>
      </c>
      <c r="F19" s="361">
        <v>26167906.440000013</v>
      </c>
      <c r="G19" s="318">
        <v>6.4324535496396035E-5</v>
      </c>
    </row>
    <row r="20" spans="2:10" x14ac:dyDescent="0.35">
      <c r="B20" s="7">
        <v>16</v>
      </c>
      <c r="C20" s="7" t="s">
        <v>29</v>
      </c>
      <c r="D20" s="8">
        <v>124637773.67999975</v>
      </c>
      <c r="E20" s="8">
        <v>249275547.35999951</v>
      </c>
      <c r="F20" s="361">
        <v>373913321.03999925</v>
      </c>
      <c r="G20" s="318">
        <v>9.1913354807197738E-4</v>
      </c>
    </row>
    <row r="21" spans="2:10" x14ac:dyDescent="0.35">
      <c r="B21" s="7">
        <v>17</v>
      </c>
      <c r="C21" s="7" t="s">
        <v>30</v>
      </c>
      <c r="D21" s="8">
        <v>421640294.04000062</v>
      </c>
      <c r="E21" s="8">
        <v>843280588.08000124</v>
      </c>
      <c r="F21" s="361">
        <v>1264920882.1200018</v>
      </c>
      <c r="G21" s="318">
        <v>3.1093602527440325E-3</v>
      </c>
    </row>
    <row r="22" spans="2:10" x14ac:dyDescent="0.35">
      <c r="B22" s="7">
        <v>18</v>
      </c>
      <c r="C22" s="7" t="s">
        <v>261</v>
      </c>
      <c r="D22" s="8">
        <v>219608330.63999969</v>
      </c>
      <c r="E22" s="8">
        <v>439216661.27999938</v>
      </c>
      <c r="F22" s="361">
        <v>658824991.91999912</v>
      </c>
      <c r="G22" s="318">
        <v>1.6194880425700114E-3</v>
      </c>
    </row>
    <row r="23" spans="2:10" x14ac:dyDescent="0.35">
      <c r="B23" s="7">
        <v>19</v>
      </c>
      <c r="C23" s="7" t="s">
        <v>263</v>
      </c>
      <c r="D23" s="8">
        <v>1399321347.1800168</v>
      </c>
      <c r="E23" s="8">
        <v>2798642694.3600335</v>
      </c>
      <c r="F23" s="361">
        <v>4197964041.5400505</v>
      </c>
      <c r="G23" s="318">
        <v>1.0319208669665245E-2</v>
      </c>
    </row>
    <row r="24" spans="2:10" x14ac:dyDescent="0.35">
      <c r="B24" s="7">
        <v>20</v>
      </c>
      <c r="C24" s="7" t="s">
        <v>31</v>
      </c>
      <c r="D24" s="8">
        <v>914000182.6800139</v>
      </c>
      <c r="E24" s="8">
        <v>1828000365.4200277</v>
      </c>
      <c r="F24" s="361">
        <v>2742000548.1000414</v>
      </c>
      <c r="G24" s="318">
        <v>6.7402377791212558E-3</v>
      </c>
    </row>
    <row r="25" spans="2:10" x14ac:dyDescent="0.35">
      <c r="B25" s="7">
        <v>21</v>
      </c>
      <c r="C25" s="7" t="s">
        <v>32</v>
      </c>
      <c r="D25" s="8">
        <v>140034726.71999955</v>
      </c>
      <c r="E25" s="8">
        <v>280069453.4399991</v>
      </c>
      <c r="F25" s="361">
        <v>420104180.15999866</v>
      </c>
      <c r="G25" s="318">
        <v>1.0326774253357569E-3</v>
      </c>
    </row>
    <row r="26" spans="2:10" x14ac:dyDescent="0.35">
      <c r="B26" s="7">
        <v>22</v>
      </c>
      <c r="C26" s="7" t="s">
        <v>33</v>
      </c>
      <c r="D26" s="8">
        <v>537947814.96000552</v>
      </c>
      <c r="E26" s="8">
        <v>1075895629.920011</v>
      </c>
      <c r="F26" s="361">
        <v>1613843444.8800166</v>
      </c>
      <c r="G26" s="318">
        <v>3.9670628674034125E-3</v>
      </c>
      <c r="H26" s="167"/>
      <c r="I26" s="167"/>
      <c r="J26" s="167"/>
    </row>
    <row r="27" spans="2:10" x14ac:dyDescent="0.35">
      <c r="B27" s="7">
        <v>23</v>
      </c>
      <c r="C27" s="7" t="s">
        <v>34</v>
      </c>
      <c r="D27" s="8">
        <v>383871425.99999845</v>
      </c>
      <c r="E27" s="8">
        <v>767742851.9999969</v>
      </c>
      <c r="F27" s="361">
        <v>1151614277.9999952</v>
      </c>
      <c r="G27" s="318">
        <v>2.830836072928391E-3</v>
      </c>
    </row>
    <row r="28" spans="2:10" x14ac:dyDescent="0.35">
      <c r="B28" s="7">
        <v>24</v>
      </c>
      <c r="C28" s="7" t="s">
        <v>267</v>
      </c>
      <c r="D28" s="8">
        <v>86223914066.880554</v>
      </c>
      <c r="E28" s="8">
        <v>172447828133.57111</v>
      </c>
      <c r="F28" s="361">
        <v>258671742200.45166</v>
      </c>
      <c r="G28" s="318">
        <v>0.63585291781895981</v>
      </c>
    </row>
    <row r="29" spans="2:10" x14ac:dyDescent="0.35">
      <c r="B29" s="7">
        <v>25</v>
      </c>
      <c r="C29" s="7" t="s">
        <v>36</v>
      </c>
      <c r="D29" s="8">
        <v>5468077136.5188007</v>
      </c>
      <c r="E29" s="8">
        <v>10936154273.337601</v>
      </c>
      <c r="F29" s="361">
        <v>16404231409.856401</v>
      </c>
      <c r="G29" s="318">
        <v>4.0323996420341922E-2</v>
      </c>
    </row>
    <row r="30" spans="2:10" x14ac:dyDescent="0.35">
      <c r="B30" s="7">
        <v>26</v>
      </c>
      <c r="C30" s="7" t="s">
        <v>284</v>
      </c>
      <c r="D30" s="8">
        <v>274341989.51999986</v>
      </c>
      <c r="E30" s="8">
        <v>548683979.03999972</v>
      </c>
      <c r="F30" s="361">
        <v>823025968.55999959</v>
      </c>
      <c r="G30" s="318">
        <v>2.0231180224707878E-3</v>
      </c>
    </row>
    <row r="31" spans="2:10" x14ac:dyDescent="0.35">
      <c r="B31" s="7">
        <v>27</v>
      </c>
      <c r="C31" s="7" t="s">
        <v>37</v>
      </c>
      <c r="D31" s="8">
        <v>1028674196.6400111</v>
      </c>
      <c r="E31" s="8">
        <v>2057348393.2800221</v>
      </c>
      <c r="F31" s="361">
        <v>3086022589.9200335</v>
      </c>
      <c r="G31" s="318">
        <v>7.5858941976556194E-3</v>
      </c>
    </row>
    <row r="32" spans="2:10" x14ac:dyDescent="0.35">
      <c r="B32" s="7">
        <v>28</v>
      </c>
      <c r="C32" s="7" t="s">
        <v>38</v>
      </c>
      <c r="D32" s="8">
        <v>3383708264.3399858</v>
      </c>
      <c r="E32" s="8">
        <v>6767416528.6799717</v>
      </c>
      <c r="F32" s="361">
        <v>10151124793.019958</v>
      </c>
      <c r="G32" s="318">
        <v>2.4952947174973081E-2</v>
      </c>
    </row>
    <row r="33" spans="2:7" x14ac:dyDescent="0.35">
      <c r="B33" s="7">
        <v>29</v>
      </c>
      <c r="C33" s="7" t="s">
        <v>39</v>
      </c>
      <c r="D33" s="8">
        <v>1763075653.80002</v>
      </c>
      <c r="E33" s="8">
        <v>3526151307.9000401</v>
      </c>
      <c r="F33" s="361">
        <v>5289226961.7000599</v>
      </c>
      <c r="G33" s="318">
        <v>1.3001692291527861E-2</v>
      </c>
    </row>
    <row r="34" spans="2:7" x14ac:dyDescent="0.35">
      <c r="B34" s="7">
        <v>30</v>
      </c>
      <c r="C34" s="7" t="s">
        <v>285</v>
      </c>
      <c r="D34" s="8">
        <v>312539905.19999886</v>
      </c>
      <c r="E34" s="8">
        <v>625079810.39999771</v>
      </c>
      <c r="F34" s="361">
        <v>937619715.59999657</v>
      </c>
      <c r="G34" s="318">
        <v>2.3048061875534857E-3</v>
      </c>
    </row>
    <row r="35" spans="2:7" x14ac:dyDescent="0.35">
      <c r="B35" s="7">
        <v>31</v>
      </c>
      <c r="C35" s="7" t="s">
        <v>40</v>
      </c>
      <c r="D35" s="8">
        <v>273060526.31999946</v>
      </c>
      <c r="E35" s="8">
        <v>546121052.63999891</v>
      </c>
      <c r="F35" s="361">
        <v>819181578.95999837</v>
      </c>
      <c r="G35" s="318">
        <v>2.0136679514131638E-3</v>
      </c>
    </row>
    <row r="36" spans="2:7" x14ac:dyDescent="0.35">
      <c r="B36" s="7">
        <v>32</v>
      </c>
      <c r="C36" s="7" t="s">
        <v>41</v>
      </c>
      <c r="D36" s="8">
        <v>181116747.59999973</v>
      </c>
      <c r="E36" s="8">
        <v>362233495.19999945</v>
      </c>
      <c r="F36" s="361">
        <v>543350242.79999924</v>
      </c>
      <c r="G36" s="318">
        <v>1.3356342457162935E-3</v>
      </c>
    </row>
    <row r="37" spans="2:7" x14ac:dyDescent="0.35">
      <c r="B37" s="7">
        <v>33</v>
      </c>
      <c r="C37" s="7" t="s">
        <v>42</v>
      </c>
      <c r="D37" s="8">
        <v>479702242.68000132</v>
      </c>
      <c r="E37" s="8">
        <v>959404485.36000264</v>
      </c>
      <c r="F37" s="361">
        <v>1439106728.040004</v>
      </c>
      <c r="G37" s="318">
        <v>3.5375344994894265E-3</v>
      </c>
    </row>
    <row r="38" spans="2:7" x14ac:dyDescent="0.35">
      <c r="B38" s="7">
        <v>34</v>
      </c>
      <c r="C38" s="7" t="s">
        <v>43</v>
      </c>
      <c r="D38" s="8">
        <v>925751073.36001182</v>
      </c>
      <c r="E38" s="8">
        <v>1851502146.7800236</v>
      </c>
      <c r="F38" s="361">
        <v>2777253220.1400356</v>
      </c>
      <c r="G38" s="318">
        <v>6.8268939951689088E-3</v>
      </c>
    </row>
    <row r="39" spans="2:7" x14ac:dyDescent="0.35">
      <c r="B39" s="7">
        <v>35</v>
      </c>
      <c r="C39" s="7" t="s">
        <v>286</v>
      </c>
      <c r="D39" s="8">
        <v>65982200.879999772</v>
      </c>
      <c r="E39" s="8">
        <v>131964401.75999954</v>
      </c>
      <c r="F39" s="361">
        <v>197946602.63999933</v>
      </c>
      <c r="G39" s="318">
        <v>4.8658165669854145E-4</v>
      </c>
    </row>
    <row r="40" spans="2:7" x14ac:dyDescent="0.35">
      <c r="B40" s="7">
        <v>36</v>
      </c>
      <c r="C40" s="7" t="s">
        <v>44</v>
      </c>
      <c r="D40" s="8">
        <v>3458804928.8399734</v>
      </c>
      <c r="E40" s="8">
        <v>6917609857.6799469</v>
      </c>
      <c r="F40" s="361">
        <v>10376414786.51992</v>
      </c>
      <c r="G40" s="318">
        <v>2.5506742879535797E-2</v>
      </c>
    </row>
    <row r="41" spans="2:7" x14ac:dyDescent="0.35">
      <c r="B41" s="7">
        <v>37</v>
      </c>
      <c r="C41" s="7" t="s">
        <v>45</v>
      </c>
      <c r="D41" s="8">
        <v>600363078.36000347</v>
      </c>
      <c r="E41" s="8">
        <v>1200726156.8400073</v>
      </c>
      <c r="F41" s="361">
        <v>1801089235.2000108</v>
      </c>
      <c r="G41" s="318">
        <v>4.4273403647112639E-3</v>
      </c>
    </row>
    <row r="42" spans="2:7" x14ac:dyDescent="0.35">
      <c r="B42" s="7">
        <v>38</v>
      </c>
      <c r="C42" s="7" t="s">
        <v>46</v>
      </c>
      <c r="D42" s="8">
        <v>1058419078.3200164</v>
      </c>
      <c r="E42" s="8">
        <v>2116838156.5800328</v>
      </c>
      <c r="F42" s="361">
        <v>3175257234.9000492</v>
      </c>
      <c r="G42" s="318">
        <v>7.8052459865228883E-3</v>
      </c>
    </row>
    <row r="43" spans="2:7" x14ac:dyDescent="0.35">
      <c r="B43" s="7">
        <v>39</v>
      </c>
      <c r="C43" s="7" t="s">
        <v>47</v>
      </c>
      <c r="D43" s="8">
        <v>520630566.60000449</v>
      </c>
      <c r="E43" s="8">
        <v>1041261133.200009</v>
      </c>
      <c r="F43" s="361">
        <v>1561891699.8000135</v>
      </c>
      <c r="G43" s="318">
        <v>3.8393578911508925E-3</v>
      </c>
    </row>
    <row r="44" spans="2:7" x14ac:dyDescent="0.35">
      <c r="B44" s="7">
        <v>40</v>
      </c>
      <c r="C44" s="7" t="s">
        <v>369</v>
      </c>
      <c r="D44" s="8">
        <v>25587687.479999993</v>
      </c>
      <c r="E44" s="8">
        <v>51175374.959999986</v>
      </c>
      <c r="F44" s="361">
        <v>76763062.439999983</v>
      </c>
      <c r="G44" s="318">
        <v>1.8869481767888198E-4</v>
      </c>
    </row>
    <row r="45" spans="2:7" x14ac:dyDescent="0.35">
      <c r="B45" s="7">
        <v>41</v>
      </c>
      <c r="C45" s="7" t="s">
        <v>259</v>
      </c>
      <c r="D45" s="8">
        <v>373430245.07999903</v>
      </c>
      <c r="E45" s="8">
        <v>746860490.15999806</v>
      </c>
      <c r="F45" s="361">
        <v>1120290735.2399971</v>
      </c>
      <c r="G45" s="318">
        <v>2.7538382304468671E-3</v>
      </c>
    </row>
    <row r="46" spans="2:7" x14ac:dyDescent="0.35">
      <c r="B46" s="7">
        <v>42</v>
      </c>
      <c r="C46" s="7" t="s">
        <v>269</v>
      </c>
      <c r="D46" s="8">
        <v>324710887.31999803</v>
      </c>
      <c r="E46" s="8">
        <v>649421774.63999605</v>
      </c>
      <c r="F46" s="361">
        <v>974132661.95999408</v>
      </c>
      <c r="G46" s="318">
        <v>2.3945603419256328E-3</v>
      </c>
    </row>
    <row r="47" spans="2:7" x14ac:dyDescent="0.35">
      <c r="B47" s="7">
        <v>43</v>
      </c>
      <c r="C47" s="7" t="s">
        <v>48</v>
      </c>
      <c r="D47" s="8">
        <v>33063418.319999944</v>
      </c>
      <c r="E47" s="8">
        <v>66126836.639999889</v>
      </c>
      <c r="F47" s="361">
        <v>99190254.95999983</v>
      </c>
      <c r="G47" s="318">
        <v>2.4382413207951986E-4</v>
      </c>
    </row>
    <row r="48" spans="2:7" x14ac:dyDescent="0.35">
      <c r="B48" s="7">
        <v>44</v>
      </c>
      <c r="C48" s="7" t="s">
        <v>270</v>
      </c>
      <c r="D48" s="8">
        <v>224058986.0399996</v>
      </c>
      <c r="E48" s="8">
        <v>448117972.07999921</v>
      </c>
      <c r="F48" s="361">
        <v>672176958.11999881</v>
      </c>
      <c r="G48" s="318">
        <v>1.6523091253626996E-3</v>
      </c>
    </row>
    <row r="49" spans="2:7" x14ac:dyDescent="0.35">
      <c r="B49" s="7">
        <v>45</v>
      </c>
      <c r="C49" s="7" t="s">
        <v>370</v>
      </c>
      <c r="D49" s="8">
        <v>4208339116.6298947</v>
      </c>
      <c r="E49" s="8">
        <v>8416678233.5497894</v>
      </c>
      <c r="F49" s="361">
        <v>12625017350.179684</v>
      </c>
      <c r="G49" s="318">
        <v>3.1034136358836985E-2</v>
      </c>
    </row>
    <row r="50" spans="2:7" x14ac:dyDescent="0.35">
      <c r="B50" s="7">
        <v>46</v>
      </c>
      <c r="C50" s="7" t="s">
        <v>49</v>
      </c>
      <c r="D50" s="8">
        <v>291262522.91999727</v>
      </c>
      <c r="E50" s="8">
        <v>582525045.83999455</v>
      </c>
      <c r="F50" s="361">
        <v>873787568.75999188</v>
      </c>
      <c r="G50" s="318">
        <v>2.1478974488037669E-3</v>
      </c>
    </row>
    <row r="51" spans="2:7" x14ac:dyDescent="0.35">
      <c r="B51" s="7">
        <v>47</v>
      </c>
      <c r="C51" s="7" t="s">
        <v>287</v>
      </c>
      <c r="D51" s="8">
        <v>77629506.959999681</v>
      </c>
      <c r="E51" s="8">
        <v>155259013.91999936</v>
      </c>
      <c r="F51" s="361">
        <v>232888520.87999904</v>
      </c>
      <c r="G51" s="318">
        <v>5.7247399452444163E-4</v>
      </c>
    </row>
    <row r="52" spans="2:7" x14ac:dyDescent="0.35">
      <c r="B52" s="7">
        <v>48</v>
      </c>
      <c r="C52" s="7" t="s">
        <v>50</v>
      </c>
      <c r="D52" s="8">
        <v>104667368.15999955</v>
      </c>
      <c r="E52" s="8">
        <v>209334736.3199991</v>
      </c>
      <c r="F52" s="361">
        <v>314002104.47999865</v>
      </c>
      <c r="G52" s="318">
        <v>7.7186302854905496E-4</v>
      </c>
    </row>
    <row r="53" spans="2:7" x14ac:dyDescent="0.35">
      <c r="B53" s="7">
        <v>49</v>
      </c>
      <c r="C53" s="7" t="s">
        <v>51</v>
      </c>
      <c r="D53" s="8">
        <v>187442675.52000087</v>
      </c>
      <c r="E53" s="8">
        <v>374885351.04000175</v>
      </c>
      <c r="F53" s="361">
        <v>562328026.56000257</v>
      </c>
      <c r="G53" s="318">
        <v>1.3822844096456192E-3</v>
      </c>
    </row>
    <row r="54" spans="2:7" x14ac:dyDescent="0.35">
      <c r="B54" s="7">
        <v>50</v>
      </c>
      <c r="C54" s="7" t="s">
        <v>52</v>
      </c>
      <c r="D54" s="8">
        <v>219659911.31999919</v>
      </c>
      <c r="E54" s="8">
        <v>439319822.63999838</v>
      </c>
      <c r="F54" s="361">
        <v>658979733.95999753</v>
      </c>
      <c r="G54" s="318">
        <v>1.619868421102298E-3</v>
      </c>
    </row>
    <row r="55" spans="2:7" x14ac:dyDescent="0.35">
      <c r="B55" s="7">
        <v>51</v>
      </c>
      <c r="C55" s="7" t="s">
        <v>53</v>
      </c>
      <c r="D55" s="8">
        <v>280784689.07999969</v>
      </c>
      <c r="E55" s="8">
        <v>561569378.15999937</v>
      </c>
      <c r="F55" s="361">
        <v>842354067.23999906</v>
      </c>
      <c r="G55" s="318">
        <v>2.0706293116321945E-3</v>
      </c>
    </row>
    <row r="56" spans="2:7" x14ac:dyDescent="0.35">
      <c r="B56" s="7">
        <v>52</v>
      </c>
      <c r="C56" s="7" t="s">
        <v>288</v>
      </c>
      <c r="D56" s="182">
        <v>34460879.159999952</v>
      </c>
      <c r="E56" s="182">
        <v>68921758.339999899</v>
      </c>
      <c r="F56" s="361">
        <v>103382637.49999985</v>
      </c>
      <c r="G56" s="318">
        <v>2.5412962060329734E-4</v>
      </c>
    </row>
    <row r="57" spans="2:7" x14ac:dyDescent="0.35">
      <c r="B57" s="7">
        <v>53</v>
      </c>
      <c r="C57" s="7" t="s">
        <v>54</v>
      </c>
      <c r="D57" s="182">
        <v>320770604.75999874</v>
      </c>
      <c r="E57" s="182">
        <v>641541209.51999748</v>
      </c>
      <c r="F57" s="361">
        <v>962311814.27999616</v>
      </c>
      <c r="G57" s="318">
        <v>2.365502972054147E-3</v>
      </c>
    </row>
    <row r="58" spans="2:7" x14ac:dyDescent="0.35">
      <c r="B58" s="7">
        <v>54</v>
      </c>
      <c r="C58" s="7" t="s">
        <v>55</v>
      </c>
      <c r="D58" s="182">
        <v>9316798442.1700668</v>
      </c>
      <c r="E58" s="182">
        <v>18633596883.740135</v>
      </c>
      <c r="F58" s="361">
        <v>27950395325.910202</v>
      </c>
      <c r="G58" s="318">
        <v>6.8706153486224844E-2</v>
      </c>
    </row>
    <row r="59" spans="2:7" x14ac:dyDescent="0.35">
      <c r="B59" s="7">
        <v>55</v>
      </c>
      <c r="C59" s="7" t="s">
        <v>289</v>
      </c>
      <c r="D59" s="182">
        <v>172242604.07999927</v>
      </c>
      <c r="E59" s="182">
        <v>344485208.15999854</v>
      </c>
      <c r="F59" s="361">
        <v>516727812.2399978</v>
      </c>
      <c r="G59" s="318">
        <v>1.2701924235558673E-3</v>
      </c>
    </row>
    <row r="60" spans="2:7" x14ac:dyDescent="0.35">
      <c r="B60" s="7">
        <v>56</v>
      </c>
      <c r="C60" s="7" t="s">
        <v>56</v>
      </c>
      <c r="D60" s="182">
        <v>610141012.92001009</v>
      </c>
      <c r="E60" s="182">
        <v>1220282025.7200203</v>
      </c>
      <c r="F60" s="361">
        <v>1830423038.6400304</v>
      </c>
      <c r="G60" s="318">
        <v>4.4994471373699116E-3</v>
      </c>
    </row>
    <row r="61" spans="2:7" x14ac:dyDescent="0.35">
      <c r="B61" s="7">
        <v>57</v>
      </c>
      <c r="C61" s="7" t="s">
        <v>264</v>
      </c>
      <c r="D61" s="182">
        <v>788308090.20001149</v>
      </c>
      <c r="E61" s="182">
        <v>1576616180.5200233</v>
      </c>
      <c r="F61" s="361">
        <v>2364924270.7200346</v>
      </c>
      <c r="G61" s="318">
        <v>5.8133292224587796E-3</v>
      </c>
    </row>
    <row r="62" spans="2:7" x14ac:dyDescent="0.35">
      <c r="B62" s="7">
        <v>58</v>
      </c>
      <c r="C62" s="7" t="s">
        <v>57</v>
      </c>
      <c r="D62" s="182">
        <v>706357130.28001499</v>
      </c>
      <c r="E62" s="182">
        <v>1412714260.4400299</v>
      </c>
      <c r="F62" s="362">
        <v>2119071390.7200449</v>
      </c>
      <c r="G62" s="318">
        <v>5.2089869399490549E-3</v>
      </c>
    </row>
    <row r="63" spans="2:7" x14ac:dyDescent="0.35">
      <c r="B63" s="192" t="s">
        <v>14</v>
      </c>
      <c r="C63" s="94"/>
      <c r="D63" s="94">
        <v>135603551781.31946</v>
      </c>
      <c r="E63" s="94">
        <v>271207103562.87897</v>
      </c>
      <c r="F63" s="94">
        <v>406810655344.19824</v>
      </c>
      <c r="G63" s="319">
        <v>1</v>
      </c>
    </row>
  </sheetData>
  <mergeCells count="1">
    <mergeCell ref="B3:G3"/>
  </mergeCells>
  <hyperlinks>
    <hyperlink ref="I1" location="'Cot°. par grade TTC'!A1" display="Variable suivante" xr:uid="{00000000-0004-0000-0B00-000000000000}"/>
    <hyperlink ref="I2" location="'Cot°. par province TTC'!A1" display="Variable précédente" xr:uid="{00000000-0004-0000-0B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tabColor theme="0"/>
  </sheetPr>
  <dimension ref="B1:R31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1" width="11" style="12"/>
    <col min="2" max="2" width="15.1640625" style="12" customWidth="1"/>
    <col min="3" max="3" width="17" style="12" bestFit="1" customWidth="1"/>
    <col min="4" max="4" width="15" style="12" bestFit="1" customWidth="1"/>
    <col min="5" max="5" width="16" style="12" bestFit="1" customWidth="1"/>
    <col min="6" max="6" width="16" style="12" customWidth="1"/>
    <col min="7" max="7" width="13.33203125" style="12" bestFit="1" customWidth="1"/>
    <col min="8" max="8" width="12.33203125" style="12" bestFit="1" customWidth="1"/>
    <col min="9" max="9" width="19" style="12" bestFit="1" customWidth="1"/>
    <col min="10" max="14" width="11" style="12"/>
    <col min="15" max="15" width="14.83203125" style="12" customWidth="1"/>
    <col min="16" max="16" width="12.58203125" style="12" customWidth="1"/>
    <col min="17" max="17" width="13.5" style="12" customWidth="1"/>
    <col min="18" max="18" width="14" style="12" customWidth="1"/>
    <col min="19" max="16384" width="11" style="12"/>
  </cols>
  <sheetData>
    <row r="1" spans="2:18" ht="20" customHeight="1" x14ac:dyDescent="0.35">
      <c r="I1" s="81" t="s">
        <v>255</v>
      </c>
    </row>
    <row r="2" spans="2:18" ht="18" x14ac:dyDescent="0.4">
      <c r="B2" s="11" t="s">
        <v>658</v>
      </c>
      <c r="I2" s="82" t="s">
        <v>256</v>
      </c>
    </row>
    <row r="3" spans="2:18" x14ac:dyDescent="0.35">
      <c r="B3" s="527"/>
      <c r="C3" s="527"/>
      <c r="D3" s="527"/>
      <c r="E3" s="527"/>
      <c r="F3" s="527"/>
      <c r="G3" s="527"/>
    </row>
    <row r="4" spans="2:18" x14ac:dyDescent="0.35">
      <c r="B4" s="77" t="s">
        <v>101</v>
      </c>
      <c r="C4" s="27" t="s">
        <v>77</v>
      </c>
      <c r="D4" s="27" t="s">
        <v>647</v>
      </c>
      <c r="E4" s="27" t="s">
        <v>648</v>
      </c>
      <c r="F4" s="27" t="s">
        <v>14</v>
      </c>
      <c r="G4" s="27" t="s">
        <v>7</v>
      </c>
    </row>
    <row r="5" spans="2:18" x14ac:dyDescent="0.35">
      <c r="B5" s="31" t="s">
        <v>59</v>
      </c>
      <c r="C5" s="8">
        <v>15873451913</v>
      </c>
      <c r="D5" s="8">
        <v>634938076.47999978</v>
      </c>
      <c r="E5" s="8">
        <v>1269876153.0720856</v>
      </c>
      <c r="F5" s="182">
        <v>1904814229.5520854</v>
      </c>
      <c r="G5" s="320">
        <v>4.6823115484331129E-3</v>
      </c>
      <c r="H5" s="66"/>
      <c r="O5" s="167"/>
      <c r="P5" s="167"/>
      <c r="Q5" s="167"/>
      <c r="R5" s="167"/>
    </row>
    <row r="6" spans="2:18" x14ac:dyDescent="0.35">
      <c r="B6" s="7" t="s">
        <v>60</v>
      </c>
      <c r="C6" s="8">
        <v>101336818152</v>
      </c>
      <c r="D6" s="8">
        <v>4053472726.119978</v>
      </c>
      <c r="E6" s="8">
        <v>8106945452.1998663</v>
      </c>
      <c r="F6" s="182">
        <v>12160418178.319843</v>
      </c>
      <c r="G6" s="320">
        <v>2.9892083745884267E-2</v>
      </c>
      <c r="H6" s="66"/>
      <c r="O6" s="167"/>
      <c r="P6" s="167"/>
      <c r="Q6" s="167"/>
      <c r="R6" s="167"/>
    </row>
    <row r="7" spans="2:18" x14ac:dyDescent="0.35">
      <c r="B7" s="7" t="s">
        <v>61</v>
      </c>
      <c r="C7" s="8">
        <v>127203478137</v>
      </c>
      <c r="D7" s="8">
        <v>5088139125.4006243</v>
      </c>
      <c r="E7" s="8">
        <v>10176278250.489595</v>
      </c>
      <c r="F7" s="182">
        <v>15264417375.890221</v>
      </c>
      <c r="G7" s="320">
        <v>3.7522167070350256E-2</v>
      </c>
      <c r="H7" s="66"/>
      <c r="O7" s="167"/>
      <c r="P7" s="167"/>
      <c r="Q7" s="167"/>
      <c r="R7" s="167"/>
    </row>
    <row r="8" spans="2:18" x14ac:dyDescent="0.35">
      <c r="B8" s="7" t="s">
        <v>62</v>
      </c>
      <c r="C8" s="8">
        <v>305896705226</v>
      </c>
      <c r="D8" s="8">
        <v>12235868209.039204</v>
      </c>
      <c r="E8" s="8">
        <v>24471736417.530518</v>
      </c>
      <c r="F8" s="182">
        <v>36707604626.569717</v>
      </c>
      <c r="G8" s="320">
        <v>9.023265281818095E-2</v>
      </c>
      <c r="H8" s="66"/>
      <c r="O8" s="167"/>
      <c r="P8" s="167"/>
      <c r="Q8" s="167"/>
      <c r="R8" s="167"/>
    </row>
    <row r="9" spans="2:18" x14ac:dyDescent="0.35">
      <c r="B9" s="7" t="s">
        <v>63</v>
      </c>
      <c r="C9" s="8">
        <v>308372214717</v>
      </c>
      <c r="D9" s="8">
        <v>12334888588.838734</v>
      </c>
      <c r="E9" s="8">
        <v>24669777177.444206</v>
      </c>
      <c r="F9" s="182">
        <v>37004665766.282944</v>
      </c>
      <c r="G9" s="320">
        <v>9.0962872481332571E-2</v>
      </c>
      <c r="H9" s="66"/>
      <c r="O9" s="167"/>
      <c r="P9" s="167"/>
      <c r="Q9" s="167"/>
      <c r="R9" s="167"/>
    </row>
    <row r="10" spans="2:18" x14ac:dyDescent="0.35">
      <c r="B10" s="7" t="s">
        <v>64</v>
      </c>
      <c r="C10" s="8">
        <v>390158492981</v>
      </c>
      <c r="D10" s="8">
        <v>15606339720.399437</v>
      </c>
      <c r="E10" s="8">
        <v>31212679438.121506</v>
      </c>
      <c r="F10" s="182">
        <v>46819019158.520943</v>
      </c>
      <c r="G10" s="320">
        <v>0.11508798637219513</v>
      </c>
      <c r="H10" s="66"/>
      <c r="O10" s="167"/>
      <c r="P10" s="167"/>
      <c r="Q10" s="167"/>
      <c r="R10" s="167"/>
    </row>
    <row r="11" spans="2:18" x14ac:dyDescent="0.35">
      <c r="B11" s="7" t="s">
        <v>65</v>
      </c>
      <c r="C11" s="8">
        <v>1708364988260.0005</v>
      </c>
      <c r="D11" s="8">
        <v>68334647460.420403</v>
      </c>
      <c r="E11" s="8">
        <v>136669294920.73135</v>
      </c>
      <c r="F11" s="182">
        <v>205003942381.15176</v>
      </c>
      <c r="G11" s="320">
        <v>0.50392962840859334</v>
      </c>
      <c r="H11" s="66"/>
      <c r="O11" s="167"/>
      <c r="P11" s="167"/>
      <c r="Q11" s="167"/>
      <c r="R11" s="167"/>
    </row>
    <row r="12" spans="2:18" x14ac:dyDescent="0.35">
      <c r="B12" s="7" t="s">
        <v>66</v>
      </c>
      <c r="C12" s="8">
        <v>318969843248</v>
      </c>
      <c r="D12" s="8">
        <v>12758793729.9972</v>
      </c>
      <c r="E12" s="8">
        <v>25517587459.452709</v>
      </c>
      <c r="F12" s="182">
        <v>38276381189.449905</v>
      </c>
      <c r="G12" s="320">
        <v>9.4088934708206715E-2</v>
      </c>
      <c r="H12" s="66"/>
      <c r="O12" s="167"/>
      <c r="P12" s="167"/>
      <c r="Q12" s="167"/>
      <c r="R12" s="167"/>
    </row>
    <row r="13" spans="2:18" x14ac:dyDescent="0.35">
      <c r="B13" s="7" t="s">
        <v>67</v>
      </c>
      <c r="C13" s="8">
        <v>50416688470</v>
      </c>
      <c r="D13" s="8">
        <v>2016667538.8397312</v>
      </c>
      <c r="E13" s="8">
        <v>4033335077.5834222</v>
      </c>
      <c r="F13" s="182">
        <v>6050002616.4231529</v>
      </c>
      <c r="G13" s="320">
        <v>1.4871789951710917E-2</v>
      </c>
      <c r="H13" s="66"/>
      <c r="O13" s="167"/>
      <c r="P13" s="167"/>
      <c r="Q13" s="167"/>
      <c r="R13" s="167"/>
    </row>
    <row r="14" spans="2:18" x14ac:dyDescent="0.35">
      <c r="B14" s="7" t="s">
        <v>68</v>
      </c>
      <c r="C14" s="8">
        <v>27032058587</v>
      </c>
      <c r="D14" s="8">
        <v>1081282343.4999847</v>
      </c>
      <c r="E14" s="8">
        <v>2162564687.0120192</v>
      </c>
      <c r="F14" s="182">
        <v>3243847030.5120039</v>
      </c>
      <c r="G14" s="320">
        <v>7.973849720709204E-3</v>
      </c>
      <c r="H14" s="66"/>
      <c r="O14" s="167"/>
      <c r="P14" s="167"/>
      <c r="Q14" s="167"/>
      <c r="R14" s="167"/>
    </row>
    <row r="15" spans="2:18" x14ac:dyDescent="0.35">
      <c r="B15" s="42" t="s">
        <v>69</v>
      </c>
      <c r="C15" s="8">
        <v>36462856611.324974</v>
      </c>
      <c r="D15" s="8">
        <v>1458514264.5330029</v>
      </c>
      <c r="E15" s="8">
        <v>2917028528.7660079</v>
      </c>
      <c r="F15" s="182">
        <v>4375542793.2990112</v>
      </c>
      <c r="G15" s="320">
        <v>1.0755723174403672E-2</v>
      </c>
      <c r="H15" s="66"/>
      <c r="O15" s="167"/>
      <c r="P15" s="167"/>
      <c r="Q15" s="167"/>
      <c r="R15" s="167"/>
    </row>
    <row r="16" spans="2:18" x14ac:dyDescent="0.35">
      <c r="B16" s="43" t="s">
        <v>14</v>
      </c>
      <c r="C16" s="24">
        <v>3390087596302.3257</v>
      </c>
      <c r="D16" s="24">
        <v>135603551783.56831</v>
      </c>
      <c r="E16" s="24">
        <v>271207103562.40332</v>
      </c>
      <c r="F16" s="24">
        <v>406810655345.97156</v>
      </c>
      <c r="G16" s="321">
        <v>1</v>
      </c>
      <c r="O16" s="167"/>
      <c r="P16" s="167"/>
      <c r="Q16" s="167"/>
      <c r="R16" s="167"/>
    </row>
    <row r="17" spans="2:7" x14ac:dyDescent="0.35">
      <c r="B17" s="38"/>
      <c r="C17" s="66"/>
      <c r="D17" s="66"/>
      <c r="E17" s="66"/>
      <c r="F17" s="66"/>
      <c r="G17" s="38"/>
    </row>
    <row r="18" spans="2:7" x14ac:dyDescent="0.35">
      <c r="B18" s="373"/>
      <c r="C18" s="377"/>
      <c r="D18" s="374"/>
      <c r="E18" s="374"/>
      <c r="F18" s="374"/>
    </row>
    <row r="19" spans="2:7" x14ac:dyDescent="0.35">
      <c r="B19" s="375"/>
      <c r="C19" s="374"/>
      <c r="D19" s="374"/>
      <c r="E19" s="374"/>
      <c r="F19" s="374"/>
    </row>
    <row r="20" spans="2:7" x14ac:dyDescent="0.35">
      <c r="B20" s="375"/>
      <c r="C20" s="374"/>
      <c r="D20" s="374"/>
      <c r="E20" s="374"/>
      <c r="F20" s="374"/>
    </row>
    <row r="21" spans="2:7" x14ac:dyDescent="0.35">
      <c r="B21" s="375"/>
      <c r="C21" s="374"/>
      <c r="D21" s="374"/>
      <c r="E21" s="374"/>
      <c r="F21" s="374"/>
    </row>
    <row r="22" spans="2:7" x14ac:dyDescent="0.35">
      <c r="B22" s="375"/>
      <c r="C22" s="374"/>
      <c r="D22" s="374"/>
      <c r="E22" s="374"/>
      <c r="F22" s="374"/>
    </row>
    <row r="23" spans="2:7" x14ac:dyDescent="0.35">
      <c r="B23" s="375"/>
      <c r="C23" s="374"/>
      <c r="D23" s="374"/>
      <c r="E23" s="374"/>
      <c r="F23" s="374"/>
    </row>
    <row r="24" spans="2:7" x14ac:dyDescent="0.35">
      <c r="B24" s="375"/>
      <c r="C24" s="374"/>
      <c r="D24" s="374"/>
      <c r="E24" s="374"/>
      <c r="F24" s="374"/>
    </row>
    <row r="25" spans="2:7" x14ac:dyDescent="0.35">
      <c r="B25" s="375"/>
      <c r="C25" s="374"/>
      <c r="D25" s="374"/>
      <c r="E25" s="374"/>
      <c r="F25" s="374"/>
    </row>
    <row r="26" spans="2:7" x14ac:dyDescent="0.35">
      <c r="B26" s="375"/>
      <c r="C26" s="374"/>
      <c r="D26" s="374"/>
      <c r="E26" s="374"/>
      <c r="F26" s="374"/>
    </row>
    <row r="27" spans="2:7" x14ac:dyDescent="0.35">
      <c r="B27" s="375"/>
      <c r="C27" s="374"/>
      <c r="D27" s="374"/>
      <c r="E27" s="374"/>
      <c r="F27" s="374"/>
    </row>
    <row r="28" spans="2:7" x14ac:dyDescent="0.35">
      <c r="B28" s="375"/>
      <c r="C28" s="374"/>
      <c r="D28" s="374"/>
      <c r="E28" s="374"/>
      <c r="F28" s="374"/>
    </row>
    <row r="29" spans="2:7" x14ac:dyDescent="0.35">
      <c r="B29" s="375"/>
      <c r="C29" s="374"/>
      <c r="D29" s="374"/>
      <c r="E29" s="374"/>
      <c r="F29" s="377"/>
    </row>
    <row r="30" spans="2:7" x14ac:dyDescent="0.35">
      <c r="B30" s="391"/>
      <c r="C30" s="376"/>
      <c r="D30" s="376"/>
      <c r="E30" s="376"/>
      <c r="F30" s="66"/>
    </row>
    <row r="31" spans="2:7" x14ac:dyDescent="0.35">
      <c r="C31" s="66"/>
      <c r="D31" s="66"/>
      <c r="E31" s="66"/>
      <c r="F31" s="66"/>
    </row>
  </sheetData>
  <mergeCells count="1">
    <mergeCell ref="B3:G3"/>
  </mergeCells>
  <hyperlinks>
    <hyperlink ref="I1" location="'Cot° par prov&amp;par grade TTC'!A1" display="Variable suivante" xr:uid="{00000000-0004-0000-0C00-000000000000}"/>
    <hyperlink ref="I2" location="'Cot°. par Adm. Pub. TTC'!A1" display="Variable précédente" xr:uid="{00000000-0004-0000-0C00-000001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tabColor theme="0"/>
  </sheetPr>
  <dimension ref="B1:AP31"/>
  <sheetViews>
    <sheetView showGridLines="0" workbookViewId="0">
      <selection activeCell="O1" sqref="O1"/>
    </sheetView>
  </sheetViews>
  <sheetFormatPr baseColWidth="10" defaultColWidth="11" defaultRowHeight="15.5" x14ac:dyDescent="0.35"/>
  <cols>
    <col min="1" max="2" width="11" style="2"/>
    <col min="3" max="3" width="11.08203125" style="2" bestFit="1" customWidth="1"/>
    <col min="4" max="8" width="12.33203125" style="2" bestFit="1" customWidth="1"/>
    <col min="9" max="9" width="13.58203125" style="2" customWidth="1"/>
    <col min="10" max="12" width="12.33203125" style="2" bestFit="1" customWidth="1"/>
    <col min="13" max="13" width="11.08203125" style="2" bestFit="1" customWidth="1"/>
    <col min="14" max="14" width="13.33203125" style="2" bestFit="1" customWidth="1"/>
    <col min="15" max="16384" width="11" style="2"/>
  </cols>
  <sheetData>
    <row r="1" spans="2:42" x14ac:dyDescent="0.35">
      <c r="I1" s="81"/>
      <c r="O1" s="81" t="s">
        <v>255</v>
      </c>
    </row>
    <row r="2" spans="2:42" ht="18" x14ac:dyDescent="0.4">
      <c r="B2" s="80" t="s">
        <v>638</v>
      </c>
      <c r="I2" s="82"/>
      <c r="O2" s="82" t="s">
        <v>256</v>
      </c>
    </row>
    <row r="4" spans="2:42" x14ac:dyDescent="0.35">
      <c r="B4" s="77" t="s">
        <v>16</v>
      </c>
      <c r="C4" s="30" t="s">
        <v>59</v>
      </c>
      <c r="D4" s="30" t="s">
        <v>60</v>
      </c>
      <c r="E4" s="30" t="s">
        <v>61</v>
      </c>
      <c r="F4" s="30" t="s">
        <v>62</v>
      </c>
      <c r="G4" s="30" t="s">
        <v>63</v>
      </c>
      <c r="H4" s="30" t="s">
        <v>64</v>
      </c>
      <c r="I4" s="30" t="s">
        <v>65</v>
      </c>
      <c r="J4" s="30" t="s">
        <v>66</v>
      </c>
      <c r="K4" s="30" t="s">
        <v>67</v>
      </c>
      <c r="L4" s="30" t="s">
        <v>68</v>
      </c>
      <c r="M4" s="30" t="s">
        <v>69</v>
      </c>
      <c r="N4" s="30" t="s">
        <v>14</v>
      </c>
    </row>
    <row r="5" spans="2:42" x14ac:dyDescent="0.35">
      <c r="B5" s="31" t="s">
        <v>346</v>
      </c>
      <c r="C5" s="100">
        <v>10.129985639999999</v>
      </c>
      <c r="D5" s="100">
        <v>53.476010280000004</v>
      </c>
      <c r="E5" s="100">
        <v>132.90728219999988</v>
      </c>
      <c r="F5" s="100">
        <v>389.66346971999917</v>
      </c>
      <c r="G5" s="100">
        <v>303.61186404000057</v>
      </c>
      <c r="H5" s="100">
        <v>300.05923644000063</v>
      </c>
      <c r="I5" s="100">
        <v>1920.1881850600496</v>
      </c>
      <c r="J5" s="100">
        <v>739.67632994000201</v>
      </c>
      <c r="K5" s="100">
        <v>103.22055899999985</v>
      </c>
      <c r="L5" s="100">
        <v>145.62083088</v>
      </c>
      <c r="M5" s="100">
        <v>25.306711200000002</v>
      </c>
      <c r="N5" s="120">
        <v>4123.8604644000516</v>
      </c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</row>
    <row r="6" spans="2:42" x14ac:dyDescent="0.35">
      <c r="B6" s="7" t="s">
        <v>8</v>
      </c>
      <c r="C6" s="101">
        <v>39.807223919999998</v>
      </c>
      <c r="D6" s="101">
        <v>129.04094807999991</v>
      </c>
      <c r="E6" s="101">
        <v>504.04798979999771</v>
      </c>
      <c r="F6" s="101">
        <v>1292.5675083200026</v>
      </c>
      <c r="G6" s="101">
        <v>1085.1093650799942</v>
      </c>
      <c r="H6" s="101">
        <v>1200.639937999993</v>
      </c>
      <c r="I6" s="101">
        <v>7564.6814773593924</v>
      </c>
      <c r="J6" s="101">
        <v>1462.1369756400118</v>
      </c>
      <c r="K6" s="101">
        <v>440.34136740000179</v>
      </c>
      <c r="L6" s="101">
        <v>109.80258516000012</v>
      </c>
      <c r="M6" s="101">
        <v>61.590578399999998</v>
      </c>
      <c r="N6" s="121">
        <v>13889.765957159394</v>
      </c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</row>
    <row r="7" spans="2:42" x14ac:dyDescent="0.35">
      <c r="B7" s="7" t="s">
        <v>347</v>
      </c>
      <c r="C7" s="101">
        <v>143.41481351999997</v>
      </c>
      <c r="D7" s="101">
        <v>529.10251708000101</v>
      </c>
      <c r="E7" s="101">
        <v>444.8081847600003</v>
      </c>
      <c r="F7" s="101">
        <v>1399.0250790200037</v>
      </c>
      <c r="G7" s="101">
        <v>1457.6451706799958</v>
      </c>
      <c r="H7" s="101">
        <v>1685.9675540799981</v>
      </c>
      <c r="I7" s="101">
        <v>4115.1256864801071</v>
      </c>
      <c r="J7" s="101">
        <v>1153.6512570000104</v>
      </c>
      <c r="K7" s="101">
        <v>270.08591148000022</v>
      </c>
      <c r="L7" s="101">
        <v>108.93035232000004</v>
      </c>
      <c r="M7" s="101">
        <v>43.407155879999998</v>
      </c>
      <c r="N7" s="121">
        <v>11351.163682300117</v>
      </c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</row>
    <row r="8" spans="2:42" x14ac:dyDescent="0.35">
      <c r="B8" s="7" t="s">
        <v>348</v>
      </c>
      <c r="C8" s="101">
        <v>13.958130959999998</v>
      </c>
      <c r="D8" s="101">
        <v>86.238333720000014</v>
      </c>
      <c r="E8" s="101">
        <v>349.44956855999851</v>
      </c>
      <c r="F8" s="101">
        <v>1056.3106651200039</v>
      </c>
      <c r="G8" s="101">
        <v>371.48051195999949</v>
      </c>
      <c r="H8" s="101">
        <v>351.57173688000069</v>
      </c>
      <c r="I8" s="101">
        <v>7377.6057175792557</v>
      </c>
      <c r="J8" s="101">
        <v>653.16370464000238</v>
      </c>
      <c r="K8" s="101">
        <v>186.27115787999989</v>
      </c>
      <c r="L8" s="101">
        <v>51.688286280000007</v>
      </c>
      <c r="M8" s="101">
        <v>49.974932160000009</v>
      </c>
      <c r="N8" s="121">
        <v>10547.71274573926</v>
      </c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</row>
    <row r="9" spans="2:42" x14ac:dyDescent="0.35">
      <c r="B9" s="7" t="s">
        <v>349</v>
      </c>
      <c r="C9" s="101">
        <v>17.881421039999999</v>
      </c>
      <c r="D9" s="101">
        <v>84.347695799999983</v>
      </c>
      <c r="E9" s="101">
        <v>176.77294703999976</v>
      </c>
      <c r="F9" s="101">
        <v>491.27838803999902</v>
      </c>
      <c r="G9" s="101">
        <v>316.60644276000022</v>
      </c>
      <c r="H9" s="101">
        <v>351.68207976000087</v>
      </c>
      <c r="I9" s="101">
        <v>2582.2269830600603</v>
      </c>
      <c r="J9" s="101">
        <v>870.30578520000313</v>
      </c>
      <c r="K9" s="101">
        <v>192.7569142800001</v>
      </c>
      <c r="L9" s="101">
        <v>75.253612680000003</v>
      </c>
      <c r="M9" s="101">
        <v>31.249009440000002</v>
      </c>
      <c r="N9" s="121">
        <v>5190.3612791000633</v>
      </c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</row>
    <row r="10" spans="2:42" x14ac:dyDescent="0.35">
      <c r="B10" s="7" t="s">
        <v>350</v>
      </c>
      <c r="C10" s="101">
        <v>26.547491519999994</v>
      </c>
      <c r="D10" s="101">
        <v>118.73918159999988</v>
      </c>
      <c r="E10" s="101">
        <v>311.75419895999971</v>
      </c>
      <c r="F10" s="101">
        <v>1230.6225701799992</v>
      </c>
      <c r="G10" s="101">
        <v>621.21841375999622</v>
      </c>
      <c r="H10" s="101">
        <v>870.09980543999541</v>
      </c>
      <c r="I10" s="101">
        <v>8572.9052742595613</v>
      </c>
      <c r="J10" s="101">
        <v>1138.5673858800074</v>
      </c>
      <c r="K10" s="101">
        <v>151.15179852000003</v>
      </c>
      <c r="L10" s="101">
        <v>89.160781320000012</v>
      </c>
      <c r="M10" s="101">
        <v>56.49074676</v>
      </c>
      <c r="N10" s="121">
        <v>13187.25764819956</v>
      </c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</row>
    <row r="11" spans="2:42" x14ac:dyDescent="0.35">
      <c r="B11" s="7" t="s">
        <v>351</v>
      </c>
      <c r="C11" s="101">
        <v>9.3274027199999985</v>
      </c>
      <c r="D11" s="101">
        <v>65.240266679999991</v>
      </c>
      <c r="E11" s="101">
        <v>522.33132021999779</v>
      </c>
      <c r="F11" s="101">
        <v>1515.7552978599899</v>
      </c>
      <c r="G11" s="101">
        <v>938.01923495999381</v>
      </c>
      <c r="H11" s="101">
        <v>1461.4233494199875</v>
      </c>
      <c r="I11" s="101">
        <v>9102.9686760397271</v>
      </c>
      <c r="J11" s="101">
        <v>837.19082740000681</v>
      </c>
      <c r="K11" s="101">
        <v>165.61493676000015</v>
      </c>
      <c r="L11" s="101">
        <v>83.286347039999967</v>
      </c>
      <c r="M11" s="101">
        <v>84.316878720000005</v>
      </c>
      <c r="N11" s="121">
        <v>14785.474537819704</v>
      </c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</row>
    <row r="12" spans="2:42" x14ac:dyDescent="0.35">
      <c r="B12" s="7" t="s">
        <v>352</v>
      </c>
      <c r="C12" s="101">
        <v>50.64777792000001</v>
      </c>
      <c r="D12" s="101">
        <v>125.9400671999999</v>
      </c>
      <c r="E12" s="101">
        <v>507.90536675999761</v>
      </c>
      <c r="F12" s="101">
        <v>1388.3577872400008</v>
      </c>
      <c r="G12" s="101">
        <v>1292.2727792000014</v>
      </c>
      <c r="H12" s="101">
        <v>1649.9887718399846</v>
      </c>
      <c r="I12" s="101">
        <v>7949.7282167394033</v>
      </c>
      <c r="J12" s="101">
        <v>1634.3790135400095</v>
      </c>
      <c r="K12" s="101">
        <v>424.33487100000201</v>
      </c>
      <c r="L12" s="101">
        <v>166.24854288000012</v>
      </c>
      <c r="M12" s="101">
        <v>80.595450720000002</v>
      </c>
      <c r="N12" s="121">
        <v>15270.398645039399</v>
      </c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</row>
    <row r="13" spans="2:42" x14ac:dyDescent="0.35">
      <c r="B13" s="7" t="s">
        <v>353</v>
      </c>
      <c r="C13" s="101">
        <v>48.908337840000002</v>
      </c>
      <c r="D13" s="101">
        <v>130.73978555999989</v>
      </c>
      <c r="E13" s="101">
        <v>263.53923731999987</v>
      </c>
      <c r="F13" s="101">
        <v>710.41874471999813</v>
      </c>
      <c r="G13" s="101">
        <v>805.48796702000004</v>
      </c>
      <c r="H13" s="101">
        <v>1292.2559726399918</v>
      </c>
      <c r="I13" s="101">
        <v>3570.8991140401031</v>
      </c>
      <c r="J13" s="101">
        <v>1970.2945814199763</v>
      </c>
      <c r="K13" s="101">
        <v>423.41304234000177</v>
      </c>
      <c r="L13" s="101">
        <v>215.15858027999994</v>
      </c>
      <c r="M13" s="101">
        <v>61.363067399999984</v>
      </c>
      <c r="N13" s="121">
        <v>9492.4784305800713</v>
      </c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</row>
    <row r="14" spans="2:42" x14ac:dyDescent="0.35">
      <c r="B14" s="7" t="s">
        <v>10</v>
      </c>
      <c r="C14" s="101">
        <v>1065.981110620002</v>
      </c>
      <c r="D14" s="101">
        <v>8560.1030556603801</v>
      </c>
      <c r="E14" s="101">
        <v>3699.2582334600133</v>
      </c>
      <c r="F14" s="101">
        <v>7201.5824825995833</v>
      </c>
      <c r="G14" s="101">
        <v>14446.476733519248</v>
      </c>
      <c r="H14" s="101">
        <v>16413.567657480529</v>
      </c>
      <c r="I14" s="101">
        <v>23782.507746476942</v>
      </c>
      <c r="J14" s="101">
        <v>6747.9517095993442</v>
      </c>
      <c r="K14" s="101">
        <v>984.01705540000046</v>
      </c>
      <c r="L14" s="101">
        <v>682.58346078000727</v>
      </c>
      <c r="M14" s="101">
        <v>800.65294491899681</v>
      </c>
      <c r="N14" s="121">
        <v>84384.682190515057</v>
      </c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</row>
    <row r="15" spans="2:42" x14ac:dyDescent="0.35">
      <c r="B15" s="2" t="s">
        <v>354</v>
      </c>
      <c r="C15" s="98">
        <v>92.999277359999994</v>
      </c>
      <c r="D15" s="98">
        <v>407.78628083999973</v>
      </c>
      <c r="E15" s="98">
        <v>869.16842028000156</v>
      </c>
      <c r="F15" s="98">
        <v>1987.1826465199965</v>
      </c>
      <c r="G15" s="98">
        <v>1771.0232021799977</v>
      </c>
      <c r="H15" s="98">
        <v>2609.3909444999945</v>
      </c>
      <c r="I15" s="98">
        <v>11044.662542699818</v>
      </c>
      <c r="J15" s="98">
        <v>3634.7510010999763</v>
      </c>
      <c r="K15" s="98">
        <v>627.33857177999971</v>
      </c>
      <c r="L15" s="98">
        <v>351.91006019999975</v>
      </c>
      <c r="M15" s="98">
        <v>199.12492512</v>
      </c>
      <c r="N15" s="121">
        <v>23595.337872579785</v>
      </c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</row>
    <row r="16" spans="2:42" x14ac:dyDescent="0.35">
      <c r="B16" s="191" t="s">
        <v>355</v>
      </c>
      <c r="C16" s="101">
        <v>0.3680928</v>
      </c>
      <c r="D16" s="101">
        <v>48.321290520000005</v>
      </c>
      <c r="E16" s="101">
        <v>625.74268682000081</v>
      </c>
      <c r="F16" s="101">
        <v>1389.1905821599958</v>
      </c>
      <c r="G16" s="101">
        <v>817.04408221999677</v>
      </c>
      <c r="H16" s="101">
        <v>1332.2686273399922</v>
      </c>
      <c r="I16" s="101">
        <v>10418.081150239912</v>
      </c>
      <c r="J16" s="101">
        <v>815.68076036000446</v>
      </c>
      <c r="K16" s="101">
        <v>231.05665368000018</v>
      </c>
      <c r="L16" s="101">
        <v>172.21913424000002</v>
      </c>
      <c r="M16" s="101">
        <v>150.14741219999999</v>
      </c>
      <c r="N16" s="121">
        <v>16000.120472579902</v>
      </c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</row>
    <row r="17" spans="2:42" x14ac:dyDescent="0.35">
      <c r="B17" s="2" t="s">
        <v>356</v>
      </c>
      <c r="C17" s="101">
        <v>11.67616512</v>
      </c>
      <c r="D17" s="101">
        <v>188.71767359999984</v>
      </c>
      <c r="E17" s="101">
        <v>1658.7065416000255</v>
      </c>
      <c r="F17" s="101">
        <v>3242.4512496400503</v>
      </c>
      <c r="G17" s="101">
        <v>2297.5263716200216</v>
      </c>
      <c r="H17" s="101">
        <v>4332.4356220801874</v>
      </c>
      <c r="I17" s="101">
        <v>21448.98273391727</v>
      </c>
      <c r="J17" s="101">
        <v>2562.7469696400117</v>
      </c>
      <c r="K17" s="101">
        <v>362.29694327999971</v>
      </c>
      <c r="L17" s="101">
        <v>243.20177351999953</v>
      </c>
      <c r="M17" s="101">
        <v>272.72785463999998</v>
      </c>
      <c r="N17" s="121">
        <v>36621.469898657568</v>
      </c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</row>
    <row r="18" spans="2:42" x14ac:dyDescent="0.35">
      <c r="B18" s="2" t="s">
        <v>357</v>
      </c>
      <c r="C18" s="101">
        <v>16.582936319999998</v>
      </c>
      <c r="D18" s="101">
        <v>61.643016000000024</v>
      </c>
      <c r="E18" s="101">
        <v>330.33855131999934</v>
      </c>
      <c r="F18" s="101">
        <v>932.53401580000479</v>
      </c>
      <c r="G18" s="101">
        <v>637.23359591999815</v>
      </c>
      <c r="H18" s="101">
        <v>688.29902964000155</v>
      </c>
      <c r="I18" s="101">
        <v>5814.1967196597652</v>
      </c>
      <c r="J18" s="101">
        <v>1369.3372350400143</v>
      </c>
      <c r="K18" s="101">
        <v>147.50756352000005</v>
      </c>
      <c r="L18" s="101">
        <v>53.971309080000005</v>
      </c>
      <c r="M18" s="101">
        <v>51.593521679999995</v>
      </c>
      <c r="N18" s="121">
        <v>10103.237493979783</v>
      </c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</row>
    <row r="19" spans="2:42" x14ac:dyDescent="0.35">
      <c r="B19" s="2" t="s">
        <v>358</v>
      </c>
      <c r="C19" s="101">
        <v>44.621691120000001</v>
      </c>
      <c r="D19" s="101">
        <v>192.52969739999992</v>
      </c>
      <c r="E19" s="101">
        <v>192.81084155999997</v>
      </c>
      <c r="F19" s="101">
        <v>551.04891623999879</v>
      </c>
      <c r="G19" s="101">
        <v>325.14690924000058</v>
      </c>
      <c r="H19" s="101">
        <v>457.87390128000146</v>
      </c>
      <c r="I19" s="101">
        <v>3163.9087958000937</v>
      </c>
      <c r="J19" s="101">
        <v>705.12215396000533</v>
      </c>
      <c r="K19" s="101">
        <v>173.6412732</v>
      </c>
      <c r="L19" s="101">
        <v>63.148596120000008</v>
      </c>
      <c r="M19" s="101">
        <v>16.9968024</v>
      </c>
      <c r="N19" s="121">
        <v>5886.8495783200997</v>
      </c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</row>
    <row r="20" spans="2:42" x14ac:dyDescent="0.35">
      <c r="B20" s="2" t="s">
        <v>359</v>
      </c>
      <c r="C20" s="101">
        <v>21.248592479999999</v>
      </c>
      <c r="D20" s="101">
        <v>100.19938212</v>
      </c>
      <c r="E20" s="101">
        <v>489.61460953999688</v>
      </c>
      <c r="F20" s="101">
        <v>1070.017482260005</v>
      </c>
      <c r="G20" s="101">
        <v>573.00570935999906</v>
      </c>
      <c r="H20" s="101">
        <v>957.50346991999584</v>
      </c>
      <c r="I20" s="101">
        <v>7578.6815789594584</v>
      </c>
      <c r="J20" s="101">
        <v>1185.9441584600106</v>
      </c>
      <c r="K20" s="101">
        <v>264.57542280000007</v>
      </c>
      <c r="L20" s="101">
        <v>96.438193559999974</v>
      </c>
      <c r="M20" s="101">
        <v>46.262119679999998</v>
      </c>
      <c r="N20" s="121">
        <v>12383.490719139463</v>
      </c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</row>
    <row r="21" spans="2:42" x14ac:dyDescent="0.35">
      <c r="B21" s="2" t="s">
        <v>11</v>
      </c>
      <c r="C21" s="101">
        <v>24.580877040000001</v>
      </c>
      <c r="D21" s="101">
        <v>101.8249596</v>
      </c>
      <c r="E21" s="101">
        <v>459.64701395999737</v>
      </c>
      <c r="F21" s="101">
        <v>1060.0195615600073</v>
      </c>
      <c r="G21" s="101">
        <v>738.5924635199965</v>
      </c>
      <c r="H21" s="101">
        <v>1022.730138359996</v>
      </c>
      <c r="I21" s="101">
        <v>6604.5078989793583</v>
      </c>
      <c r="J21" s="101">
        <v>983.81367146000719</v>
      </c>
      <c r="K21" s="101">
        <v>106.53318611999984</v>
      </c>
      <c r="L21" s="101">
        <v>45.273000960000005</v>
      </c>
      <c r="M21" s="101">
        <v>34.955850959999999</v>
      </c>
      <c r="N21" s="121">
        <v>11182.478622519362</v>
      </c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</row>
    <row r="22" spans="2:42" x14ac:dyDescent="0.35">
      <c r="B22" s="2" t="s">
        <v>360</v>
      </c>
      <c r="C22" s="101">
        <v>12.16732608</v>
      </c>
      <c r="D22" s="101">
        <v>78.85869299999996</v>
      </c>
      <c r="E22" s="101">
        <v>281.50634736000018</v>
      </c>
      <c r="F22" s="101">
        <v>636.61322629999961</v>
      </c>
      <c r="G22" s="101">
        <v>584.12859299999923</v>
      </c>
      <c r="H22" s="101">
        <v>793.03464688000099</v>
      </c>
      <c r="I22" s="101">
        <v>5100.4180284400172</v>
      </c>
      <c r="J22" s="101">
        <v>1450.6079857000136</v>
      </c>
      <c r="K22" s="101">
        <v>379.5794726400016</v>
      </c>
      <c r="L22" s="101">
        <v>74.814615720000006</v>
      </c>
      <c r="M22" s="101">
        <v>74.961408960000014</v>
      </c>
      <c r="N22" s="121">
        <v>9466.6903440800324</v>
      </c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</row>
    <row r="23" spans="2:42" x14ac:dyDescent="0.35">
      <c r="B23" s="2" t="s">
        <v>361</v>
      </c>
      <c r="C23" s="101">
        <v>82.300623839999986</v>
      </c>
      <c r="D23" s="101">
        <v>255.20644799999957</v>
      </c>
      <c r="E23" s="101">
        <v>809.94159968000247</v>
      </c>
      <c r="F23" s="101">
        <v>2182.505024279973</v>
      </c>
      <c r="G23" s="101">
        <v>2242.6603127600192</v>
      </c>
      <c r="H23" s="101">
        <v>2708.1428895599697</v>
      </c>
      <c r="I23" s="101">
        <v>13751.694000980944</v>
      </c>
      <c r="J23" s="101">
        <v>1571.794799420016</v>
      </c>
      <c r="K23" s="101">
        <v>292.5305672400001</v>
      </c>
      <c r="L23" s="101">
        <v>169.36017516000007</v>
      </c>
      <c r="M23" s="101">
        <v>129.88222595999997</v>
      </c>
      <c r="N23" s="121">
        <v>24196.018666880918</v>
      </c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</row>
    <row r="24" spans="2:42" x14ac:dyDescent="0.35">
      <c r="B24" s="2" t="s">
        <v>362</v>
      </c>
      <c r="C24" s="101">
        <v>18.124452720000001</v>
      </c>
      <c r="D24" s="101">
        <v>64.698896880000007</v>
      </c>
      <c r="E24" s="101">
        <v>229.48671672000035</v>
      </c>
      <c r="F24" s="101">
        <v>483.42279383999846</v>
      </c>
      <c r="G24" s="101">
        <v>310.00115736000043</v>
      </c>
      <c r="H24" s="101">
        <v>368.0504985600009</v>
      </c>
      <c r="I24" s="101">
        <v>3699.9406997601072</v>
      </c>
      <c r="J24" s="101">
        <v>615.25380924000115</v>
      </c>
      <c r="K24" s="101">
        <v>132.27905519999993</v>
      </c>
      <c r="L24" s="101">
        <v>69.298106399999995</v>
      </c>
      <c r="M24" s="101">
        <v>30.764161439999999</v>
      </c>
      <c r="N24" s="121">
        <v>6021.3203481201081</v>
      </c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</row>
    <row r="25" spans="2:42" x14ac:dyDescent="0.35">
      <c r="B25" s="2" t="s">
        <v>363</v>
      </c>
      <c r="C25" s="101">
        <v>11.355909120000002</v>
      </c>
      <c r="D25" s="101">
        <v>112.45428287999997</v>
      </c>
      <c r="E25" s="101">
        <v>369.04345487999831</v>
      </c>
      <c r="F25" s="101">
        <v>1065.9971307800063</v>
      </c>
      <c r="G25" s="101">
        <v>924.24637251999457</v>
      </c>
      <c r="H25" s="101">
        <v>1021.1613310599968</v>
      </c>
      <c r="I25" s="101">
        <v>5975.60269399973</v>
      </c>
      <c r="J25" s="101">
        <v>710.00528332000408</v>
      </c>
      <c r="K25" s="101">
        <v>144.83193732000009</v>
      </c>
      <c r="L25" s="101">
        <v>73.55987171999999</v>
      </c>
      <c r="M25" s="101">
        <v>100.40601455999999</v>
      </c>
      <c r="N25" s="121">
        <v>10508.664282159729</v>
      </c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</row>
    <row r="26" spans="2:42" x14ac:dyDescent="0.35">
      <c r="B26" s="2" t="s">
        <v>364</v>
      </c>
      <c r="C26" s="101">
        <v>52.492613040000002</v>
      </c>
      <c r="D26" s="101">
        <v>241.47191303999927</v>
      </c>
      <c r="E26" s="101">
        <v>656.50153711999826</v>
      </c>
      <c r="F26" s="101">
        <v>2048.3627711599765</v>
      </c>
      <c r="G26" s="101">
        <v>1477.3276821799977</v>
      </c>
      <c r="H26" s="101">
        <v>1953.1402365199797</v>
      </c>
      <c r="I26" s="101">
        <v>12302.062002180526</v>
      </c>
      <c r="J26" s="101">
        <v>1624.5325428800138</v>
      </c>
      <c r="K26" s="101">
        <v>200.81915892000015</v>
      </c>
      <c r="L26" s="101">
        <v>128.12252148000019</v>
      </c>
      <c r="M26" s="101">
        <v>72.256816080000007</v>
      </c>
      <c r="N26" s="121">
        <v>20757.089794600492</v>
      </c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</row>
    <row r="27" spans="2:42" x14ac:dyDescent="0.35">
      <c r="B27" s="2" t="s">
        <v>365</v>
      </c>
      <c r="C27" s="101">
        <v>4.7099620800000004</v>
      </c>
      <c r="D27" s="101">
        <v>57.321043199999991</v>
      </c>
      <c r="E27" s="101">
        <v>365.69281679999858</v>
      </c>
      <c r="F27" s="101">
        <v>771.7869382000024</v>
      </c>
      <c r="G27" s="101">
        <v>486.07677683999833</v>
      </c>
      <c r="H27" s="101">
        <v>650.54496743999493</v>
      </c>
      <c r="I27" s="101">
        <v>5393.560290499704</v>
      </c>
      <c r="J27" s="101">
        <v>1011.3193714000025</v>
      </c>
      <c r="K27" s="101">
        <v>279.15359868000013</v>
      </c>
      <c r="L27" s="101">
        <v>71.278801920000006</v>
      </c>
      <c r="M27" s="101">
        <v>65.097703800000005</v>
      </c>
      <c r="N27" s="121">
        <v>9156.5422708597016</v>
      </c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</row>
    <row r="28" spans="2:42" x14ac:dyDescent="0.35">
      <c r="B28" s="2" t="s">
        <v>366</v>
      </c>
      <c r="C28" s="101">
        <v>14.248491119999999</v>
      </c>
      <c r="D28" s="101">
        <v>103.32518507999994</v>
      </c>
      <c r="E28" s="101">
        <v>289.61674883999973</v>
      </c>
      <c r="F28" s="101">
        <v>698.64665474000208</v>
      </c>
      <c r="G28" s="101">
        <v>389.84744700000033</v>
      </c>
      <c r="H28" s="101">
        <v>319.43002356000079</v>
      </c>
      <c r="I28" s="101">
        <v>4817.0293721398029</v>
      </c>
      <c r="J28" s="101">
        <v>550.35469260000139</v>
      </c>
      <c r="K28" s="101">
        <v>106.10995355999988</v>
      </c>
      <c r="L28" s="101">
        <v>42.118653600000002</v>
      </c>
      <c r="M28" s="101">
        <v>34.963760160000007</v>
      </c>
      <c r="N28" s="121">
        <v>7365.6909823998067</v>
      </c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</row>
    <row r="29" spans="2:42" x14ac:dyDescent="0.35">
      <c r="B29" s="2" t="s">
        <v>367</v>
      </c>
      <c r="C29" s="101">
        <v>52.517399759999996</v>
      </c>
      <c r="D29" s="101">
        <v>208.63505915999966</v>
      </c>
      <c r="E29" s="101">
        <v>446.54093819999923</v>
      </c>
      <c r="F29" s="101">
        <v>1228.873016180004</v>
      </c>
      <c r="G29" s="101">
        <v>1257.6743395399922</v>
      </c>
      <c r="H29" s="101">
        <v>1439.6939434399887</v>
      </c>
      <c r="I29" s="101">
        <v>6443.6738568596302</v>
      </c>
      <c r="J29" s="101">
        <v>1298.2714632400134</v>
      </c>
      <c r="K29" s="101">
        <v>306.59844168000041</v>
      </c>
      <c r="L29" s="101">
        <v>240.44909328</v>
      </c>
      <c r="M29" s="101">
        <v>46.945496159999998</v>
      </c>
      <c r="N29" s="121">
        <v>12969.873047499628</v>
      </c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</row>
    <row r="30" spans="2:42" x14ac:dyDescent="0.35">
      <c r="B30" s="2" t="s">
        <v>368</v>
      </c>
      <c r="C30" s="101">
        <v>18.216123840000002</v>
      </c>
      <c r="D30" s="101">
        <v>54.45649512</v>
      </c>
      <c r="E30" s="101">
        <v>277.28422271999983</v>
      </c>
      <c r="F30" s="101">
        <v>683.37062536000212</v>
      </c>
      <c r="G30" s="101">
        <v>535.2022666799985</v>
      </c>
      <c r="H30" s="101">
        <v>588.06278532000238</v>
      </c>
      <c r="I30" s="101">
        <v>4908.102934359852</v>
      </c>
      <c r="J30" s="101">
        <v>979.52772160000904</v>
      </c>
      <c r="K30" s="101">
        <v>172.76714135999995</v>
      </c>
      <c r="L30" s="101">
        <v>99.755261639999972</v>
      </c>
      <c r="M30" s="101">
        <v>55.879787520000008</v>
      </c>
      <c r="N30" s="121">
        <v>8372.6253655198652</v>
      </c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</row>
    <row r="31" spans="2:42" x14ac:dyDescent="0.35">
      <c r="B31" s="77" t="s">
        <v>14</v>
      </c>
      <c r="C31" s="123">
        <v>1904.8142295400016</v>
      </c>
      <c r="D31" s="123">
        <v>12160.418178100379</v>
      </c>
      <c r="E31" s="123">
        <v>15264.417376480025</v>
      </c>
      <c r="F31" s="123">
        <v>36707.604627839602</v>
      </c>
      <c r="G31" s="123">
        <v>37004.665764919228</v>
      </c>
      <c r="H31" s="123">
        <v>46819.019157440584</v>
      </c>
      <c r="I31" s="123">
        <v>205003.9423765706</v>
      </c>
      <c r="J31" s="123">
        <v>38276.381189679472</v>
      </c>
      <c r="K31" s="123">
        <v>7268.8265550400092</v>
      </c>
      <c r="L31" s="123">
        <v>3722.6525482200072</v>
      </c>
      <c r="M31" s="123">
        <v>2677.9133369189972</v>
      </c>
      <c r="N31" s="123">
        <v>406810.6553407489</v>
      </c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</row>
  </sheetData>
  <hyperlinks>
    <hyperlink ref="O1" location="'Cot° par adm&amp;Prov TTC'!A1" display="Variable suivante" xr:uid="{4BC04C88-6873-4F9C-92BC-DDDAF6896821}"/>
    <hyperlink ref="O2" location="'Cot°. par grade TTC'!A1" display="Variable précédente" xr:uid="{A97AEFD2-8AA7-468C-9D5F-7F40EE1C9D26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0"/>
  </sheetPr>
  <dimension ref="A1:C34"/>
  <sheetViews>
    <sheetView showGridLines="0" workbookViewId="0"/>
  </sheetViews>
  <sheetFormatPr baseColWidth="10" defaultColWidth="11" defaultRowHeight="15.5" x14ac:dyDescent="0.35"/>
  <cols>
    <col min="1" max="2" width="11" style="2"/>
    <col min="3" max="3" width="52.58203125" style="2" bestFit="1" customWidth="1"/>
    <col min="4" max="16384" width="11" style="2"/>
  </cols>
  <sheetData>
    <row r="1" spans="1:3" x14ac:dyDescent="0.35">
      <c r="A1" s="2" t="s">
        <v>211</v>
      </c>
    </row>
    <row r="2" spans="1:3" x14ac:dyDescent="0.35">
      <c r="B2" s="67" t="s">
        <v>210</v>
      </c>
    </row>
    <row r="3" spans="1:3" x14ac:dyDescent="0.35">
      <c r="B3" s="68"/>
      <c r="C3" s="68"/>
    </row>
    <row r="4" spans="1:3" x14ac:dyDescent="0.35">
      <c r="B4" s="7" t="s">
        <v>5</v>
      </c>
      <c r="C4" s="7" t="s">
        <v>212</v>
      </c>
    </row>
    <row r="5" spans="1:3" x14ac:dyDescent="0.35">
      <c r="B5" s="7" t="s">
        <v>67</v>
      </c>
      <c r="C5" s="7" t="s">
        <v>213</v>
      </c>
    </row>
    <row r="6" spans="1:3" x14ac:dyDescent="0.35">
      <c r="B6" s="7" t="s">
        <v>68</v>
      </c>
      <c r="C6" s="7" t="s">
        <v>214</v>
      </c>
    </row>
    <row r="7" spans="1:3" x14ac:dyDescent="0.35">
      <c r="B7" s="7" t="s">
        <v>215</v>
      </c>
      <c r="C7" s="7" t="s">
        <v>216</v>
      </c>
    </row>
    <row r="8" spans="1:3" x14ac:dyDescent="0.35">
      <c r="B8" s="7" t="s">
        <v>65</v>
      </c>
      <c r="C8" s="7" t="s">
        <v>217</v>
      </c>
    </row>
    <row r="9" spans="1:3" x14ac:dyDescent="0.35">
      <c r="B9" s="7" t="s">
        <v>66</v>
      </c>
      <c r="C9" s="7" t="s">
        <v>218</v>
      </c>
    </row>
    <row r="10" spans="1:3" x14ac:dyDescent="0.35">
      <c r="B10" s="7" t="s">
        <v>63</v>
      </c>
      <c r="C10" s="7" t="s">
        <v>219</v>
      </c>
    </row>
    <row r="11" spans="1:3" x14ac:dyDescent="0.35">
      <c r="B11" s="7" t="s">
        <v>64</v>
      </c>
      <c r="C11" s="7" t="s">
        <v>220</v>
      </c>
    </row>
    <row r="12" spans="1:3" x14ac:dyDescent="0.35">
      <c r="B12" s="7" t="s">
        <v>221</v>
      </c>
      <c r="C12" s="7" t="s">
        <v>222</v>
      </c>
    </row>
    <row r="13" spans="1:3" x14ac:dyDescent="0.35">
      <c r="B13" s="7" t="s">
        <v>223</v>
      </c>
      <c r="C13" s="7" t="s">
        <v>224</v>
      </c>
    </row>
    <row r="14" spans="1:3" x14ac:dyDescent="0.35">
      <c r="B14" s="7" t="s">
        <v>225</v>
      </c>
      <c r="C14" s="7" t="s">
        <v>226</v>
      </c>
    </row>
    <row r="15" spans="1:3" x14ac:dyDescent="0.35">
      <c r="B15" s="7" t="s">
        <v>62</v>
      </c>
      <c r="C15" s="7" t="s">
        <v>227</v>
      </c>
    </row>
    <row r="16" spans="1:3" x14ac:dyDescent="0.35">
      <c r="B16" s="7" t="s">
        <v>61</v>
      </c>
      <c r="C16" s="7" t="s">
        <v>228</v>
      </c>
    </row>
    <row r="17" spans="2:3" x14ac:dyDescent="0.35">
      <c r="B17" s="7" t="s">
        <v>229</v>
      </c>
      <c r="C17" s="7" t="s">
        <v>230</v>
      </c>
    </row>
    <row r="18" spans="2:3" x14ac:dyDescent="0.35">
      <c r="B18" s="7" t="s">
        <v>231</v>
      </c>
      <c r="C18" s="7" t="s">
        <v>232</v>
      </c>
    </row>
    <row r="19" spans="2:3" x14ac:dyDescent="0.35">
      <c r="B19" s="7" t="s">
        <v>233</v>
      </c>
      <c r="C19" s="7" t="s">
        <v>234</v>
      </c>
    </row>
    <row r="20" spans="2:3" x14ac:dyDescent="0.35">
      <c r="B20" s="7" t="s">
        <v>75</v>
      </c>
      <c r="C20" s="7" t="s">
        <v>235</v>
      </c>
    </row>
    <row r="21" spans="2:3" x14ac:dyDescent="0.35">
      <c r="B21" s="7" t="s">
        <v>76</v>
      </c>
      <c r="C21" s="7" t="s">
        <v>236</v>
      </c>
    </row>
    <row r="22" spans="2:3" x14ac:dyDescent="0.35">
      <c r="B22" s="7" t="s">
        <v>60</v>
      </c>
      <c r="C22" s="7" t="s">
        <v>237</v>
      </c>
    </row>
    <row r="23" spans="2:3" x14ac:dyDescent="0.35">
      <c r="B23" s="7" t="s">
        <v>205</v>
      </c>
      <c r="C23" s="7" t="s">
        <v>238</v>
      </c>
    </row>
    <row r="24" spans="2:3" x14ac:dyDescent="0.35">
      <c r="B24" s="7" t="s">
        <v>182</v>
      </c>
      <c r="C24" s="7" t="s">
        <v>239</v>
      </c>
    </row>
    <row r="25" spans="2:3" x14ac:dyDescent="0.35">
      <c r="B25" s="7" t="s">
        <v>204</v>
      </c>
      <c r="C25" s="7" t="s">
        <v>240</v>
      </c>
    </row>
    <row r="26" spans="2:3" x14ac:dyDescent="0.35">
      <c r="B26" s="387" t="s">
        <v>723</v>
      </c>
      <c r="C26" s="388" t="s">
        <v>724</v>
      </c>
    </row>
    <row r="27" spans="2:3" x14ac:dyDescent="0.35">
      <c r="B27" s="7" t="s">
        <v>83</v>
      </c>
      <c r="C27" s="7" t="s">
        <v>241</v>
      </c>
    </row>
    <row r="28" spans="2:3" x14ac:dyDescent="0.35">
      <c r="B28" s="7" t="s">
        <v>82</v>
      </c>
      <c r="C28" s="7" t="s">
        <v>242</v>
      </c>
    </row>
    <row r="29" spans="2:3" x14ac:dyDescent="0.35">
      <c r="B29" s="7" t="s">
        <v>243</v>
      </c>
      <c r="C29" s="7" t="s">
        <v>244</v>
      </c>
    </row>
    <row r="30" spans="2:3" x14ac:dyDescent="0.35">
      <c r="B30" s="7" t="s">
        <v>245</v>
      </c>
      <c r="C30" s="7" t="s">
        <v>246</v>
      </c>
    </row>
    <row r="31" spans="2:3" x14ac:dyDescent="0.35">
      <c r="B31" s="7" t="s">
        <v>247</v>
      </c>
      <c r="C31" s="7" t="s">
        <v>248</v>
      </c>
    </row>
    <row r="32" spans="2:3" x14ac:dyDescent="0.35">
      <c r="B32" s="7" t="s">
        <v>59</v>
      </c>
      <c r="C32" s="7" t="s">
        <v>249</v>
      </c>
    </row>
    <row r="33" spans="2:3" x14ac:dyDescent="0.35">
      <c r="B33" s="7" t="s">
        <v>253</v>
      </c>
      <c r="C33" s="7" t="s">
        <v>250</v>
      </c>
    </row>
    <row r="34" spans="2:3" x14ac:dyDescent="0.35">
      <c r="B34" s="18" t="s">
        <v>251</v>
      </c>
      <c r="C34" s="19" t="s">
        <v>252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tabColor theme="0"/>
  </sheetPr>
  <dimension ref="B1:BF28"/>
  <sheetViews>
    <sheetView showGridLines="0" workbookViewId="0">
      <pane xSplit="2" ySplit="3" topLeftCell="U21" activePane="bottomRight" state="frozen"/>
      <selection pane="topRight" activeCell="C1" sqref="C1"/>
      <selection pane="bottomLeft" activeCell="A4" sqref="A4"/>
      <selection pane="bottomRight" activeCell="AD1" sqref="AD1"/>
    </sheetView>
  </sheetViews>
  <sheetFormatPr baseColWidth="10" defaultColWidth="11" defaultRowHeight="15.5" x14ac:dyDescent="0.35"/>
  <cols>
    <col min="1" max="1" width="11" style="2"/>
    <col min="2" max="2" width="41.75" style="2" customWidth="1"/>
    <col min="3" max="7" width="11" style="2"/>
    <col min="8" max="8" width="11" style="2" customWidth="1"/>
    <col min="9" max="9" width="12.58203125" style="2" customWidth="1"/>
    <col min="10" max="19" width="11" style="2"/>
    <col min="20" max="20" width="10" style="2" customWidth="1"/>
    <col min="21" max="21" width="11" style="2"/>
    <col min="22" max="22" width="12.25" style="2" customWidth="1"/>
    <col min="23" max="23" width="9" style="2" customWidth="1"/>
    <col min="24" max="26" width="11" style="2"/>
    <col min="27" max="27" width="8.83203125" style="2" customWidth="1"/>
    <col min="28" max="16384" width="11" style="2"/>
  </cols>
  <sheetData>
    <row r="1" spans="2:58" x14ac:dyDescent="0.35">
      <c r="AD1" s="81" t="s">
        <v>255</v>
      </c>
    </row>
    <row r="2" spans="2:58" ht="18" x14ac:dyDescent="0.4">
      <c r="B2" s="80" t="s">
        <v>659</v>
      </c>
      <c r="AD2" s="82" t="s">
        <v>256</v>
      </c>
    </row>
    <row r="4" spans="2:58" x14ac:dyDescent="0.35">
      <c r="B4" s="77" t="s">
        <v>262</v>
      </c>
      <c r="C4" s="99" t="s">
        <v>346</v>
      </c>
      <c r="D4" s="99" t="s">
        <v>8</v>
      </c>
      <c r="E4" s="99" t="s">
        <v>347</v>
      </c>
      <c r="F4" s="99" t="s">
        <v>348</v>
      </c>
      <c r="G4" s="102" t="s">
        <v>349</v>
      </c>
      <c r="H4" s="99" t="s">
        <v>350</v>
      </c>
      <c r="I4" s="99" t="s">
        <v>351</v>
      </c>
      <c r="J4" s="99" t="s">
        <v>352</v>
      </c>
      <c r="K4" s="99" t="s">
        <v>353</v>
      </c>
      <c r="L4" s="102" t="s">
        <v>10</v>
      </c>
      <c r="M4" s="99" t="s">
        <v>354</v>
      </c>
      <c r="N4" s="99" t="s">
        <v>355</v>
      </c>
      <c r="O4" s="99" t="s">
        <v>356</v>
      </c>
      <c r="P4" s="99" t="s">
        <v>357</v>
      </c>
      <c r="Q4" s="99" t="s">
        <v>358</v>
      </c>
      <c r="R4" s="99" t="s">
        <v>359</v>
      </c>
      <c r="S4" s="99" t="s">
        <v>11</v>
      </c>
      <c r="T4" s="99" t="s">
        <v>360</v>
      </c>
      <c r="U4" s="99" t="s">
        <v>361</v>
      </c>
      <c r="V4" s="99" t="s">
        <v>362</v>
      </c>
      <c r="W4" s="99" t="s">
        <v>363</v>
      </c>
      <c r="X4" s="99" t="s">
        <v>364</v>
      </c>
      <c r="Y4" s="99" t="s">
        <v>365</v>
      </c>
      <c r="Z4" s="99" t="s">
        <v>366</v>
      </c>
      <c r="AA4" s="99" t="s">
        <v>367</v>
      </c>
      <c r="AB4" s="99" t="s">
        <v>368</v>
      </c>
      <c r="AC4" s="99" t="s">
        <v>14</v>
      </c>
    </row>
    <row r="5" spans="2:58" x14ac:dyDescent="0.35">
      <c r="B5" s="31" t="s">
        <v>21</v>
      </c>
      <c r="C5" s="100">
        <v>30.032526960000006</v>
      </c>
      <c r="D5" s="100">
        <v>101.87306711999992</v>
      </c>
      <c r="E5" s="100">
        <v>193.68738504000027</v>
      </c>
      <c r="F5" s="100">
        <v>11.069660160000002</v>
      </c>
      <c r="G5" s="100">
        <v>37.447902720000009</v>
      </c>
      <c r="H5" s="100">
        <v>81.486141839999902</v>
      </c>
      <c r="I5" s="100">
        <v>26.534201759999998</v>
      </c>
      <c r="J5" s="100">
        <v>92.645895599999946</v>
      </c>
      <c r="K5" s="100">
        <v>128.77315452000016</v>
      </c>
      <c r="L5" s="100">
        <v>1140.8407441800086</v>
      </c>
      <c r="M5" s="100">
        <v>159.01363224000013</v>
      </c>
      <c r="N5" s="216">
        <v>52.415209799999985</v>
      </c>
      <c r="O5" s="101">
        <v>59.986219679999941</v>
      </c>
      <c r="P5" s="101">
        <v>51.039806399999982</v>
      </c>
      <c r="Q5" s="101">
        <v>141.34268952000008</v>
      </c>
      <c r="R5" s="101">
        <v>51.434501039999986</v>
      </c>
      <c r="S5" s="101">
        <v>36.50549328000001</v>
      </c>
      <c r="T5" s="101">
        <v>27.6683868</v>
      </c>
      <c r="U5" s="101">
        <v>167.92814736000017</v>
      </c>
      <c r="V5" s="101">
        <v>30.21212736</v>
      </c>
      <c r="W5" s="101">
        <v>27.271146959999996</v>
      </c>
      <c r="X5" s="101">
        <v>237.41753688000048</v>
      </c>
      <c r="Y5" s="101">
        <v>14.999906160000002</v>
      </c>
      <c r="Z5" s="101">
        <v>27.328605119999999</v>
      </c>
      <c r="AA5" s="101">
        <v>70.670252519999991</v>
      </c>
      <c r="AB5" s="101">
        <v>22.573066319999999</v>
      </c>
      <c r="AC5" s="121">
        <v>3022.1974073400102</v>
      </c>
    </row>
    <row r="6" spans="2:58" x14ac:dyDescent="0.35">
      <c r="B6" s="7" t="s">
        <v>22</v>
      </c>
      <c r="C6" s="101">
        <v>37.996553520000006</v>
      </c>
      <c r="D6" s="101">
        <v>139.01724071999993</v>
      </c>
      <c r="E6" s="101">
        <v>222.06888432000056</v>
      </c>
      <c r="F6" s="101">
        <v>15.175108080000001</v>
      </c>
      <c r="G6" s="101">
        <v>21.101988239999997</v>
      </c>
      <c r="H6" s="101">
        <v>21.139370639999996</v>
      </c>
      <c r="I6" s="101">
        <v>39.96112355999999</v>
      </c>
      <c r="J6" s="101">
        <v>240.25275432000058</v>
      </c>
      <c r="K6" s="101">
        <v>256.5900601200002</v>
      </c>
      <c r="L6" s="101">
        <v>1343.0252066400137</v>
      </c>
      <c r="M6" s="101">
        <v>262.83247775999985</v>
      </c>
      <c r="N6" s="217">
        <v>57.031356599999988</v>
      </c>
      <c r="O6" s="101">
        <v>118.70046864</v>
      </c>
      <c r="P6" s="101">
        <v>76.016087279999965</v>
      </c>
      <c r="Q6" s="101">
        <v>14.627777760000001</v>
      </c>
      <c r="R6" s="101">
        <v>63.178266599999972</v>
      </c>
      <c r="S6" s="101">
        <v>63.905456519999952</v>
      </c>
      <c r="T6" s="101">
        <v>136.59983387999995</v>
      </c>
      <c r="U6" s="101">
        <v>116.64491183999991</v>
      </c>
      <c r="V6" s="101">
        <v>19.912194</v>
      </c>
      <c r="W6" s="101">
        <v>66.948870959999937</v>
      </c>
      <c r="X6" s="101">
        <v>98.444941200000002</v>
      </c>
      <c r="Y6" s="101">
        <v>88.601513399999931</v>
      </c>
      <c r="Z6" s="101">
        <v>19.803071879999997</v>
      </c>
      <c r="AA6" s="101">
        <v>130.40680139999989</v>
      </c>
      <c r="AB6" s="101">
        <v>98.533980359999887</v>
      </c>
      <c r="AC6" s="121">
        <v>3768.5163002400145</v>
      </c>
    </row>
    <row r="7" spans="2:58" x14ac:dyDescent="0.35">
      <c r="B7" s="7" t="s">
        <v>23</v>
      </c>
      <c r="C7" s="101">
        <v>55.936553399999966</v>
      </c>
      <c r="D7" s="101">
        <v>152.25654780000019</v>
      </c>
      <c r="E7" s="101">
        <v>90.313593120000007</v>
      </c>
      <c r="F7" s="101">
        <v>61.928489879999972</v>
      </c>
      <c r="G7" s="101">
        <v>91.017715679999924</v>
      </c>
      <c r="H7" s="101">
        <v>94.215696840000021</v>
      </c>
      <c r="I7" s="101">
        <v>142.53810191999997</v>
      </c>
      <c r="J7" s="101">
        <v>521.72505464000324</v>
      </c>
      <c r="K7" s="101">
        <v>243.55061100000046</v>
      </c>
      <c r="L7" s="101">
        <v>1514.8161029400167</v>
      </c>
      <c r="M7" s="101">
        <v>373.83306876000091</v>
      </c>
      <c r="N7" s="217">
        <v>131.04699444000002</v>
      </c>
      <c r="O7" s="101">
        <v>273.80709144000053</v>
      </c>
      <c r="P7" s="101">
        <v>182.42552844000016</v>
      </c>
      <c r="Q7" s="101">
        <v>80.671862520000005</v>
      </c>
      <c r="R7" s="101">
        <v>75.913538399999993</v>
      </c>
      <c r="S7" s="101">
        <v>59.25912155999994</v>
      </c>
      <c r="T7" s="101">
        <v>55.55890835999999</v>
      </c>
      <c r="U7" s="101">
        <v>314.70419520000047</v>
      </c>
      <c r="V7" s="101">
        <v>37.824080399999993</v>
      </c>
      <c r="W7" s="101">
        <v>78.281511119999976</v>
      </c>
      <c r="X7" s="101">
        <v>201.37717403999994</v>
      </c>
      <c r="Y7" s="101">
        <v>55.609538759999971</v>
      </c>
      <c r="Z7" s="101">
        <v>40.551680879999992</v>
      </c>
      <c r="AA7" s="101">
        <v>175.08769308000012</v>
      </c>
      <c r="AB7" s="101">
        <v>116.80820496000001</v>
      </c>
      <c r="AC7" s="121">
        <v>5221.0586595800223</v>
      </c>
    </row>
    <row r="8" spans="2:58" x14ac:dyDescent="0.35">
      <c r="B8" s="7" t="s">
        <v>25</v>
      </c>
      <c r="C8" s="101">
        <v>39.007638000000007</v>
      </c>
      <c r="D8" s="101">
        <v>54.321933959999953</v>
      </c>
      <c r="E8" s="101">
        <v>65.194099199999982</v>
      </c>
      <c r="F8" s="101">
        <v>11.5932204</v>
      </c>
      <c r="G8" s="101">
        <v>30.290829120000001</v>
      </c>
      <c r="H8" s="101">
        <v>29.509149599999994</v>
      </c>
      <c r="I8" s="101">
        <v>71.894686320000005</v>
      </c>
      <c r="J8" s="101">
        <v>43.689412079999997</v>
      </c>
      <c r="K8" s="101">
        <v>156.78002232000009</v>
      </c>
      <c r="L8" s="101">
        <v>1598.0131068800235</v>
      </c>
      <c r="M8" s="101">
        <v>115.93449612000005</v>
      </c>
      <c r="N8" s="217">
        <v>32.799668039999993</v>
      </c>
      <c r="O8" s="101">
        <v>115.53131195999991</v>
      </c>
      <c r="P8" s="101">
        <v>49.026857399999997</v>
      </c>
      <c r="Q8" s="101">
        <v>20.94062976</v>
      </c>
      <c r="R8" s="101">
        <v>88.674919200000005</v>
      </c>
      <c r="S8" s="101">
        <v>83.062588319999961</v>
      </c>
      <c r="T8" s="101">
        <v>56.05786475999998</v>
      </c>
      <c r="U8" s="101">
        <v>85.216532399999977</v>
      </c>
      <c r="V8" s="101">
        <v>23.844003839999992</v>
      </c>
      <c r="W8" s="101">
        <v>25.350707519999993</v>
      </c>
      <c r="X8" s="101">
        <v>132.77026799999999</v>
      </c>
      <c r="Y8" s="101">
        <v>23.857365600000001</v>
      </c>
      <c r="Z8" s="101">
        <v>30.179087999999993</v>
      </c>
      <c r="AA8" s="101">
        <v>128.11450715999996</v>
      </c>
      <c r="AB8" s="101">
        <v>33.379566479999987</v>
      </c>
      <c r="AC8" s="121">
        <v>3145.0344724400234</v>
      </c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</row>
    <row r="9" spans="2:58" x14ac:dyDescent="0.35">
      <c r="B9" s="7" t="s">
        <v>27</v>
      </c>
      <c r="C9" s="101">
        <v>36.595799280000008</v>
      </c>
      <c r="D9" s="101">
        <v>51.167448360000002</v>
      </c>
      <c r="E9" s="101">
        <v>108.38232647999995</v>
      </c>
      <c r="F9" s="101">
        <v>0</v>
      </c>
      <c r="G9" s="101">
        <v>22.941083519999999</v>
      </c>
      <c r="H9" s="101">
        <v>20.278653479999999</v>
      </c>
      <c r="I9" s="101">
        <v>6.857631360000001</v>
      </c>
      <c r="J9" s="101">
        <v>44.028782640000031</v>
      </c>
      <c r="K9" s="101">
        <v>74.858639399999916</v>
      </c>
      <c r="L9" s="101">
        <v>678.99120336000533</v>
      </c>
      <c r="M9" s="101">
        <v>78.210829079999911</v>
      </c>
      <c r="N9" s="217">
        <v>11.25130392</v>
      </c>
      <c r="O9" s="101">
        <v>35.913345119999988</v>
      </c>
      <c r="P9" s="101">
        <v>14.758806959999999</v>
      </c>
      <c r="Q9" s="101">
        <v>2.7654242399999998</v>
      </c>
      <c r="R9" s="101">
        <v>27.666974159999999</v>
      </c>
      <c r="S9" s="101">
        <v>14.117643359999999</v>
      </c>
      <c r="T9" s="101">
        <v>18.530771040000001</v>
      </c>
      <c r="U9" s="101">
        <v>58.74005231999999</v>
      </c>
      <c r="V9" s="101">
        <v>15.416006400000002</v>
      </c>
      <c r="W9" s="101">
        <v>17.313009479999995</v>
      </c>
      <c r="X9" s="101">
        <v>71.82133847999998</v>
      </c>
      <c r="Y9" s="101">
        <v>10.956948480000001</v>
      </c>
      <c r="Z9" s="101">
        <v>2.2100759999999999</v>
      </c>
      <c r="AA9" s="101">
        <v>29.628025919999999</v>
      </c>
      <c r="AB9" s="101">
        <v>9.5973084000000011</v>
      </c>
      <c r="AC9" s="121">
        <v>1462.9994312400049</v>
      </c>
    </row>
    <row r="10" spans="2:58" x14ac:dyDescent="0.35">
      <c r="B10" s="7" t="s">
        <v>263</v>
      </c>
      <c r="C10" s="101">
        <v>11.028543840000001</v>
      </c>
      <c r="D10" s="101">
        <v>97.267057559999927</v>
      </c>
      <c r="E10" s="101">
        <v>69.80000471999999</v>
      </c>
      <c r="F10" s="101">
        <v>10.826835840000001</v>
      </c>
      <c r="G10" s="101">
        <v>5.8004136000000006</v>
      </c>
      <c r="H10" s="101">
        <v>0.67985783999999994</v>
      </c>
      <c r="I10" s="101">
        <v>1.5818436</v>
      </c>
      <c r="J10" s="101">
        <v>159.82953912000008</v>
      </c>
      <c r="K10" s="101">
        <v>44.631199079999973</v>
      </c>
      <c r="L10" s="101">
        <v>2411.3716361799911</v>
      </c>
      <c r="M10" s="101">
        <v>96.552431999999968</v>
      </c>
      <c r="N10" s="217">
        <v>70.912525679999973</v>
      </c>
      <c r="O10" s="101">
        <v>396.90354060000124</v>
      </c>
      <c r="P10" s="101">
        <v>16.873210800000003</v>
      </c>
      <c r="Q10" s="101">
        <v>4.75313184</v>
      </c>
      <c r="R10" s="101">
        <v>149.59498032000013</v>
      </c>
      <c r="S10" s="101">
        <v>5.7407745600000002</v>
      </c>
      <c r="T10" s="101">
        <v>188.85211920000026</v>
      </c>
      <c r="U10" s="101">
        <v>18.764342640000002</v>
      </c>
      <c r="V10" s="101">
        <v>38.789946719999989</v>
      </c>
      <c r="W10" s="101">
        <v>134.50224671999996</v>
      </c>
      <c r="X10" s="101">
        <v>13.810870800000004</v>
      </c>
      <c r="Y10" s="101">
        <v>43.070727959999985</v>
      </c>
      <c r="Z10" s="101">
        <v>29.251333439999996</v>
      </c>
      <c r="AA10" s="101">
        <v>133.67708387999988</v>
      </c>
      <c r="AB10" s="101">
        <v>43.097842799999995</v>
      </c>
      <c r="AC10" s="121">
        <v>4197.9640413399929</v>
      </c>
    </row>
    <row r="11" spans="2:58" x14ac:dyDescent="0.35">
      <c r="B11" s="7" t="s">
        <v>31</v>
      </c>
      <c r="C11" s="101">
        <v>6.0791176799999995</v>
      </c>
      <c r="D11" s="101">
        <v>140.24134584000006</v>
      </c>
      <c r="E11" s="101">
        <v>62.88601751999996</v>
      </c>
      <c r="F11" s="101">
        <v>26.233976160000005</v>
      </c>
      <c r="G11" s="101">
        <v>11.498967360000002</v>
      </c>
      <c r="H11" s="101">
        <v>21.467109600000001</v>
      </c>
      <c r="I11" s="101">
        <v>41.19691607999998</v>
      </c>
      <c r="J11" s="101">
        <v>130.29006060000012</v>
      </c>
      <c r="K11" s="101">
        <v>142.63228908000005</v>
      </c>
      <c r="L11" s="101">
        <v>1073.6012351000072</v>
      </c>
      <c r="M11" s="101">
        <v>168.90475608000006</v>
      </c>
      <c r="N11" s="217">
        <v>137.22936119999986</v>
      </c>
      <c r="O11" s="101">
        <v>107.07170399999995</v>
      </c>
      <c r="P11" s="101">
        <v>63.11407463999997</v>
      </c>
      <c r="Q11" s="101">
        <v>69.879682439999982</v>
      </c>
      <c r="R11" s="101">
        <v>69.105617639999949</v>
      </c>
      <c r="S11" s="101">
        <v>26.719612199999997</v>
      </c>
      <c r="T11" s="101">
        <v>36.176928119999985</v>
      </c>
      <c r="U11" s="101">
        <v>85.93720703999999</v>
      </c>
      <c r="V11" s="101">
        <v>2.5186248</v>
      </c>
      <c r="W11" s="101">
        <v>21.245938559999999</v>
      </c>
      <c r="X11" s="101">
        <v>75.46285656000002</v>
      </c>
      <c r="Y11" s="101">
        <v>16.264200240000001</v>
      </c>
      <c r="Z11" s="101">
        <v>4.1865674400000001</v>
      </c>
      <c r="AA11" s="101">
        <v>106.71603300000005</v>
      </c>
      <c r="AB11" s="101">
        <v>95.340349079999925</v>
      </c>
      <c r="AC11" s="121">
        <v>2742.0005480600075</v>
      </c>
    </row>
    <row r="12" spans="2:58" x14ac:dyDescent="0.35">
      <c r="B12" s="7" t="s">
        <v>33</v>
      </c>
      <c r="C12" s="101">
        <v>17.13975336</v>
      </c>
      <c r="D12" s="101">
        <v>60.705404639999969</v>
      </c>
      <c r="E12" s="101">
        <v>76.947790679999997</v>
      </c>
      <c r="F12" s="101">
        <v>7.3804543200000001</v>
      </c>
      <c r="G12" s="101">
        <v>21.101869799999999</v>
      </c>
      <c r="H12" s="101">
        <v>39.848363999999989</v>
      </c>
      <c r="I12" s="101">
        <v>54.072910799999995</v>
      </c>
      <c r="J12" s="101">
        <v>56.004981119999968</v>
      </c>
      <c r="K12" s="101">
        <v>174.96718847999978</v>
      </c>
      <c r="L12" s="101">
        <v>561.42669714000294</v>
      </c>
      <c r="M12" s="101">
        <v>94.141866599999972</v>
      </c>
      <c r="N12" s="217">
        <v>8.2749995999999992</v>
      </c>
      <c r="O12" s="101">
        <v>22.13434908</v>
      </c>
      <c r="P12" s="101">
        <v>36.35804951999998</v>
      </c>
      <c r="Q12" s="101">
        <v>20.206446840000002</v>
      </c>
      <c r="R12" s="101">
        <v>13.844057040000003</v>
      </c>
      <c r="S12" s="101">
        <v>26.087886720000004</v>
      </c>
      <c r="T12" s="101">
        <v>23.32771056</v>
      </c>
      <c r="U12" s="101">
        <v>107.14824756000002</v>
      </c>
      <c r="V12" s="101">
        <v>9.73145448</v>
      </c>
      <c r="W12" s="101">
        <v>32.742938879999997</v>
      </c>
      <c r="X12" s="101">
        <v>38.237392799999974</v>
      </c>
      <c r="Y12" s="101">
        <v>26.789501880000003</v>
      </c>
      <c r="Z12" s="101">
        <v>16.643507760000002</v>
      </c>
      <c r="AA12" s="101">
        <v>51.631066799999964</v>
      </c>
      <c r="AB12" s="101">
        <v>16.948554480000002</v>
      </c>
      <c r="AC12" s="121">
        <v>1613.843444940002</v>
      </c>
    </row>
    <row r="13" spans="2:58" x14ac:dyDescent="0.35">
      <c r="B13" s="7" t="s">
        <v>35</v>
      </c>
      <c r="C13" s="101">
        <v>2599.971974920049</v>
      </c>
      <c r="D13" s="101">
        <v>9204.0651707393536</v>
      </c>
      <c r="E13" s="101">
        <v>5535.4002432400866</v>
      </c>
      <c r="F13" s="101">
        <v>9325.3367312992596</v>
      </c>
      <c r="G13" s="101">
        <v>3686.6369173400612</v>
      </c>
      <c r="H13" s="101">
        <v>11177.255766999551</v>
      </c>
      <c r="I13" s="101">
        <v>12173.054358599684</v>
      </c>
      <c r="J13" s="101">
        <v>9475.3891475793589</v>
      </c>
      <c r="K13" s="101">
        <v>3496.2426560600707</v>
      </c>
      <c r="L13" s="101">
        <v>24776.814813519079</v>
      </c>
      <c r="M13" s="101">
        <v>14878.614276959772</v>
      </c>
      <c r="N13" s="217">
        <v>12815.432316199876</v>
      </c>
      <c r="O13" s="101">
        <v>30033.595694617525</v>
      </c>
      <c r="P13" s="101">
        <v>7095.0499126397535</v>
      </c>
      <c r="Q13" s="101">
        <v>4047.1419225200939</v>
      </c>
      <c r="R13" s="101">
        <v>9547.1064820794418</v>
      </c>
      <c r="S13" s="101">
        <v>8465.459074219345</v>
      </c>
      <c r="T13" s="101">
        <v>5522.2797354999902</v>
      </c>
      <c r="U13" s="101">
        <v>18398.278120900886</v>
      </c>
      <c r="V13" s="101">
        <v>4625.7619589801043</v>
      </c>
      <c r="W13" s="101">
        <v>7775.7786184397137</v>
      </c>
      <c r="X13" s="101">
        <v>16218.556429180475</v>
      </c>
      <c r="Y13" s="101">
        <v>7530.471227619696</v>
      </c>
      <c r="Z13" s="101">
        <v>6031.9534906398058</v>
      </c>
      <c r="AA13" s="101">
        <v>8226.396229599608</v>
      </c>
      <c r="AB13" s="101">
        <v>6009.698927259843</v>
      </c>
      <c r="AC13" s="121">
        <v>258671.74219765246</v>
      </c>
    </row>
    <row r="14" spans="2:58" x14ac:dyDescent="0.35">
      <c r="B14" s="7" t="s">
        <v>37</v>
      </c>
      <c r="C14" s="101">
        <v>67.360420439999956</v>
      </c>
      <c r="D14" s="101">
        <v>77.163598439999973</v>
      </c>
      <c r="E14" s="101">
        <v>171.3396085200003</v>
      </c>
      <c r="F14" s="101">
        <v>5.6527653600000001</v>
      </c>
      <c r="G14" s="101">
        <v>40.247866440000003</v>
      </c>
      <c r="H14" s="101">
        <v>78.193041120000018</v>
      </c>
      <c r="I14" s="101">
        <v>37.924002720000004</v>
      </c>
      <c r="J14" s="101">
        <v>66.164039999999943</v>
      </c>
      <c r="K14" s="101">
        <v>98.826653519999908</v>
      </c>
      <c r="L14" s="101">
        <v>1161.444808080008</v>
      </c>
      <c r="M14" s="101">
        <v>186.66759060000015</v>
      </c>
      <c r="N14" s="217">
        <v>75.67559567999993</v>
      </c>
      <c r="O14" s="101">
        <v>111.57486047999994</v>
      </c>
      <c r="P14" s="101">
        <v>172.83165048000046</v>
      </c>
      <c r="Q14" s="101">
        <v>25.650296999999998</v>
      </c>
      <c r="R14" s="101">
        <v>57.135825359999984</v>
      </c>
      <c r="S14" s="101">
        <v>45.873965160000004</v>
      </c>
      <c r="T14" s="101">
        <v>79.480451520000003</v>
      </c>
      <c r="U14" s="101">
        <v>187.39098360000025</v>
      </c>
      <c r="V14" s="101">
        <v>11.996828640000002</v>
      </c>
      <c r="W14" s="101">
        <v>21.600194399999999</v>
      </c>
      <c r="X14" s="101">
        <v>84.643527239999997</v>
      </c>
      <c r="Y14" s="101">
        <v>40.726701359999993</v>
      </c>
      <c r="Z14" s="101">
        <v>27.532823759999992</v>
      </c>
      <c r="AA14" s="101">
        <v>116.42325983999984</v>
      </c>
      <c r="AB14" s="101">
        <v>36.501230159999999</v>
      </c>
      <c r="AC14" s="121">
        <v>3086.0225899200086</v>
      </c>
    </row>
    <row r="15" spans="2:58" x14ac:dyDescent="0.35">
      <c r="B15" s="7" t="s">
        <v>38</v>
      </c>
      <c r="C15" s="101">
        <v>46.354118759999992</v>
      </c>
      <c r="D15" s="101">
        <v>270.92934864000051</v>
      </c>
      <c r="E15" s="101">
        <v>799.07400036000047</v>
      </c>
      <c r="F15" s="101">
        <v>26.639695439999997</v>
      </c>
      <c r="G15" s="101">
        <v>45.145146959999991</v>
      </c>
      <c r="H15" s="101">
        <v>46.06441127999998</v>
      </c>
      <c r="I15" s="101">
        <v>132.70843799999997</v>
      </c>
      <c r="J15" s="101">
        <v>284.89683816000013</v>
      </c>
      <c r="K15" s="101">
        <v>352.88433864000103</v>
      </c>
      <c r="L15" s="101">
        <v>4586.8832971998236</v>
      </c>
      <c r="M15" s="101">
        <v>751.27197748000219</v>
      </c>
      <c r="N15" s="217">
        <v>69.786408600000016</v>
      </c>
      <c r="O15" s="101">
        <v>375.04110204000125</v>
      </c>
      <c r="P15" s="101">
        <v>57.255753599999991</v>
      </c>
      <c r="Q15" s="101">
        <v>130.05137808000006</v>
      </c>
      <c r="R15" s="101">
        <v>60.231094559999988</v>
      </c>
      <c r="S15" s="101">
        <v>235.0215399600001</v>
      </c>
      <c r="T15" s="101">
        <v>79.736112360000021</v>
      </c>
      <c r="U15" s="101">
        <v>553.71234416000323</v>
      </c>
      <c r="V15" s="101">
        <v>36.216879839999983</v>
      </c>
      <c r="W15" s="101">
        <v>61.240645439999994</v>
      </c>
      <c r="X15" s="101">
        <v>374.00711688000115</v>
      </c>
      <c r="Y15" s="101">
        <v>87.993572759999992</v>
      </c>
      <c r="Z15" s="101">
        <v>64.861099919999972</v>
      </c>
      <c r="AA15" s="101">
        <v>546.25773928000285</v>
      </c>
      <c r="AB15" s="101">
        <v>76.860393839999958</v>
      </c>
      <c r="AC15" s="121">
        <v>10151.124792239836</v>
      </c>
    </row>
    <row r="16" spans="2:58" x14ac:dyDescent="0.35">
      <c r="B16" s="7" t="s">
        <v>39</v>
      </c>
      <c r="C16" s="101">
        <v>56.253799800000003</v>
      </c>
      <c r="D16" s="101">
        <v>158.84876483999986</v>
      </c>
      <c r="E16" s="101">
        <v>95.675325840000028</v>
      </c>
      <c r="F16" s="101">
        <v>81.775937520000028</v>
      </c>
      <c r="G16" s="101">
        <v>65.116189799999944</v>
      </c>
      <c r="H16" s="101">
        <v>37.596415679999978</v>
      </c>
      <c r="I16" s="101">
        <v>137.54543256000011</v>
      </c>
      <c r="J16" s="101">
        <v>134.78797260000016</v>
      </c>
      <c r="K16" s="101">
        <v>247.45315176000051</v>
      </c>
      <c r="L16" s="101">
        <v>2488.0650235199846</v>
      </c>
      <c r="M16" s="101">
        <v>195.18256836000026</v>
      </c>
      <c r="N16" s="217">
        <v>96.569970839999883</v>
      </c>
      <c r="O16" s="101">
        <v>170.5104090000001</v>
      </c>
      <c r="P16" s="101">
        <v>105.80886179999999</v>
      </c>
      <c r="Q16" s="101">
        <v>66.409504559999931</v>
      </c>
      <c r="R16" s="101">
        <v>65.682695879999983</v>
      </c>
      <c r="S16" s="101">
        <v>81.764931599999969</v>
      </c>
      <c r="T16" s="101">
        <v>220.11415812000035</v>
      </c>
      <c r="U16" s="101">
        <v>140.00587487999996</v>
      </c>
      <c r="V16" s="101">
        <v>114.86933351999994</v>
      </c>
      <c r="W16" s="101">
        <v>78.255399599999933</v>
      </c>
      <c r="X16" s="101">
        <v>118.44350891999999</v>
      </c>
      <c r="Y16" s="101">
        <v>114.90372431999992</v>
      </c>
      <c r="Z16" s="101">
        <v>22.114927079999998</v>
      </c>
      <c r="AA16" s="101">
        <v>147.63009779999996</v>
      </c>
      <c r="AB16" s="101">
        <v>47.842981559999998</v>
      </c>
      <c r="AC16" s="121">
        <v>5289.2269617599841</v>
      </c>
    </row>
    <row r="17" spans="2:29" x14ac:dyDescent="0.35">
      <c r="B17" s="7" t="s">
        <v>42</v>
      </c>
      <c r="C17" s="101">
        <v>7.5129127200000001</v>
      </c>
      <c r="D17" s="101">
        <v>40.511771999999979</v>
      </c>
      <c r="E17" s="101">
        <v>59.515253279999946</v>
      </c>
      <c r="F17" s="101">
        <v>30.244874039999996</v>
      </c>
      <c r="G17" s="101">
        <v>7.5181564800000018</v>
      </c>
      <c r="H17" s="101">
        <v>9.3183292800000022</v>
      </c>
      <c r="I17" s="101">
        <v>25.16140008</v>
      </c>
      <c r="J17" s="101">
        <v>91.986872399999982</v>
      </c>
      <c r="K17" s="101">
        <v>129.61530864000008</v>
      </c>
      <c r="L17" s="101">
        <v>459.09868508000102</v>
      </c>
      <c r="M17" s="101">
        <v>95.488837199999949</v>
      </c>
      <c r="N17" s="217">
        <v>29.989936079999996</v>
      </c>
      <c r="O17" s="101">
        <v>52.29503351999999</v>
      </c>
      <c r="P17" s="101">
        <v>43.923381119999988</v>
      </c>
      <c r="Q17" s="101">
        <v>7.8677078399999996</v>
      </c>
      <c r="R17" s="101">
        <v>17.523016560000002</v>
      </c>
      <c r="S17" s="101">
        <v>107.05457448000001</v>
      </c>
      <c r="T17" s="101">
        <v>12.767996880000002</v>
      </c>
      <c r="U17" s="101">
        <v>59.392081799999985</v>
      </c>
      <c r="V17" s="101">
        <v>3.7964469599999999</v>
      </c>
      <c r="W17" s="101">
        <v>8.2976688000000003</v>
      </c>
      <c r="X17" s="101">
        <v>37.437968519999984</v>
      </c>
      <c r="Y17" s="101">
        <v>3.57274512</v>
      </c>
      <c r="Z17" s="101">
        <v>16.566896879999998</v>
      </c>
      <c r="AA17" s="101">
        <v>71.406707039999972</v>
      </c>
      <c r="AB17" s="101">
        <v>11.242165320000002</v>
      </c>
      <c r="AC17" s="121">
        <v>1439.1067281200008</v>
      </c>
    </row>
    <row r="18" spans="2:29" x14ac:dyDescent="0.35">
      <c r="B18" s="7" t="s">
        <v>43</v>
      </c>
      <c r="C18" s="101">
        <v>54.080801999999991</v>
      </c>
      <c r="D18" s="101">
        <v>188.5833882000004</v>
      </c>
      <c r="E18" s="101">
        <v>111.52750175999986</v>
      </c>
      <c r="F18" s="101">
        <v>18.133518239999997</v>
      </c>
      <c r="G18" s="101">
        <v>25.693386119999996</v>
      </c>
      <c r="H18" s="101">
        <v>20.429215560000003</v>
      </c>
      <c r="I18" s="101">
        <v>22.767626159999995</v>
      </c>
      <c r="J18" s="101">
        <v>190.39377636000012</v>
      </c>
      <c r="K18" s="101">
        <v>167.18754168000004</v>
      </c>
      <c r="L18" s="101">
        <v>738.6824134400058</v>
      </c>
      <c r="M18" s="101">
        <v>280.00695564000011</v>
      </c>
      <c r="N18" s="217">
        <v>72.691689240000017</v>
      </c>
      <c r="O18" s="101">
        <v>79.991529479999997</v>
      </c>
      <c r="P18" s="101">
        <v>84.922833959999991</v>
      </c>
      <c r="Q18" s="101">
        <v>19.465768799999999</v>
      </c>
      <c r="R18" s="101">
        <v>108.78966215999998</v>
      </c>
      <c r="S18" s="101">
        <v>34.022837879999997</v>
      </c>
      <c r="T18" s="101">
        <v>49.181190479999998</v>
      </c>
      <c r="U18" s="101">
        <v>69.342514199999968</v>
      </c>
      <c r="V18" s="101">
        <v>47.050143839999976</v>
      </c>
      <c r="W18" s="101">
        <v>54.545000399999992</v>
      </c>
      <c r="X18" s="101">
        <v>93.991251240000011</v>
      </c>
      <c r="Y18" s="101">
        <v>51.242435279999988</v>
      </c>
      <c r="Z18" s="101">
        <v>25.119945359999999</v>
      </c>
      <c r="AA18" s="101">
        <v>89.322224759999941</v>
      </c>
      <c r="AB18" s="101">
        <v>80.088067799999962</v>
      </c>
      <c r="AC18" s="121">
        <v>2777.2532200400069</v>
      </c>
    </row>
    <row r="19" spans="2:29" x14ac:dyDescent="0.35">
      <c r="B19" s="7" t="s">
        <v>44</v>
      </c>
      <c r="C19" s="101">
        <v>293.13988596000002</v>
      </c>
      <c r="D19" s="101">
        <v>387.03065760000015</v>
      </c>
      <c r="E19" s="101">
        <v>286.03322064000054</v>
      </c>
      <c r="F19" s="101">
        <v>99.063273599999945</v>
      </c>
      <c r="G19" s="101">
        <v>216.27284040000015</v>
      </c>
      <c r="H19" s="101">
        <v>270.21761424000061</v>
      </c>
      <c r="I19" s="101">
        <v>336.39595487999998</v>
      </c>
      <c r="J19" s="101">
        <v>477.60324908000263</v>
      </c>
      <c r="K19" s="101">
        <v>463.49501006000202</v>
      </c>
      <c r="L19" s="101">
        <v>3279.1258408399135</v>
      </c>
      <c r="M19" s="101">
        <v>602.56085792000317</v>
      </c>
      <c r="N19" s="217">
        <v>137.19063023999996</v>
      </c>
      <c r="O19" s="101">
        <v>251.22625668000029</v>
      </c>
      <c r="P19" s="101">
        <v>252.17177976000039</v>
      </c>
      <c r="Q19" s="101">
        <v>175.90495104000001</v>
      </c>
      <c r="R19" s="101">
        <v>149.39115551999998</v>
      </c>
      <c r="S19" s="101">
        <v>244.64721240000014</v>
      </c>
      <c r="T19" s="101">
        <v>277.44608016000041</v>
      </c>
      <c r="U19" s="101">
        <v>412.38421344000102</v>
      </c>
      <c r="V19" s="101">
        <v>145.38202056000006</v>
      </c>
      <c r="W19" s="101">
        <v>453.61296146000149</v>
      </c>
      <c r="X19" s="101">
        <v>256.63850568000055</v>
      </c>
      <c r="Y19" s="101">
        <v>151.99848792000009</v>
      </c>
      <c r="Z19" s="101">
        <v>82.60798751999998</v>
      </c>
      <c r="AA19" s="101">
        <v>450.08879980000114</v>
      </c>
      <c r="AB19" s="101">
        <v>224.78533919999984</v>
      </c>
      <c r="AC19" s="121">
        <v>10376.414786599928</v>
      </c>
    </row>
    <row r="20" spans="2:29" x14ac:dyDescent="0.35">
      <c r="B20" s="7" t="s">
        <v>45</v>
      </c>
      <c r="C20" s="101">
        <v>18.545509440000004</v>
      </c>
      <c r="D20" s="101">
        <v>173.6894282399999</v>
      </c>
      <c r="E20" s="101">
        <v>52.361147520000003</v>
      </c>
      <c r="F20" s="101">
        <v>6.80583384</v>
      </c>
      <c r="G20" s="101">
        <v>8.9519093999999999</v>
      </c>
      <c r="H20" s="101">
        <v>22.478506199999998</v>
      </c>
      <c r="I20" s="101">
        <v>29.264473440000003</v>
      </c>
      <c r="J20" s="101">
        <v>115.52906015999979</v>
      </c>
      <c r="K20" s="101">
        <v>104.58743723999996</v>
      </c>
      <c r="L20" s="101">
        <v>506.73689168000266</v>
      </c>
      <c r="M20" s="101">
        <v>165.02697360000013</v>
      </c>
      <c r="N20" s="217">
        <v>36.002388959999998</v>
      </c>
      <c r="O20" s="101">
        <v>55.166960519999982</v>
      </c>
      <c r="P20" s="101">
        <v>51.643556639999993</v>
      </c>
      <c r="Q20" s="101">
        <v>10.30145184</v>
      </c>
      <c r="R20" s="101">
        <v>53.39637432</v>
      </c>
      <c r="S20" s="101">
        <v>21.578926319999997</v>
      </c>
      <c r="T20" s="101">
        <v>38.713044239999981</v>
      </c>
      <c r="U20" s="101">
        <v>61.593135479999965</v>
      </c>
      <c r="V20" s="101">
        <v>24.440698080000008</v>
      </c>
      <c r="W20" s="101">
        <v>23.826206879999994</v>
      </c>
      <c r="X20" s="101">
        <v>47.424481920000012</v>
      </c>
      <c r="Y20" s="101">
        <v>19.475804880000002</v>
      </c>
      <c r="Z20" s="101">
        <v>6.0576678000000008</v>
      </c>
      <c r="AA20" s="101">
        <v>63.809738999999979</v>
      </c>
      <c r="AB20" s="101">
        <v>83.681627400000011</v>
      </c>
      <c r="AC20" s="121">
        <v>1801.0892350400024</v>
      </c>
    </row>
    <row r="21" spans="2:29" x14ac:dyDescent="0.35">
      <c r="B21" s="7" t="s">
        <v>46</v>
      </c>
      <c r="C21" s="101">
        <v>36.255017159999987</v>
      </c>
      <c r="D21" s="101">
        <v>98.576991359999994</v>
      </c>
      <c r="E21" s="101">
        <v>163.62852047999996</v>
      </c>
      <c r="F21" s="101">
        <v>16.488736560000003</v>
      </c>
      <c r="G21" s="101">
        <v>19.38671136</v>
      </c>
      <c r="H21" s="101">
        <v>33.521923079999993</v>
      </c>
      <c r="I21" s="101">
        <v>30.697429679999992</v>
      </c>
      <c r="J21" s="101">
        <v>118.39368383999995</v>
      </c>
      <c r="K21" s="101">
        <v>147.97290383999987</v>
      </c>
      <c r="L21" s="101">
        <v>1514.211422700017</v>
      </c>
      <c r="M21" s="101">
        <v>161.26381296000008</v>
      </c>
      <c r="N21" s="217">
        <v>48.358115999999995</v>
      </c>
      <c r="O21" s="101">
        <v>81.612029879999952</v>
      </c>
      <c r="P21" s="101">
        <v>63.467429039999956</v>
      </c>
      <c r="Q21" s="101">
        <v>26.192070000000001</v>
      </c>
      <c r="R21" s="101">
        <v>34.778648879999992</v>
      </c>
      <c r="S21" s="101">
        <v>42.973710479999973</v>
      </c>
      <c r="T21" s="101">
        <v>91.784424959999939</v>
      </c>
      <c r="U21" s="101">
        <v>107.98494407999999</v>
      </c>
      <c r="V21" s="101">
        <v>11.423335680000001</v>
      </c>
      <c r="W21" s="101">
        <v>59.924558879999964</v>
      </c>
      <c r="X21" s="101">
        <v>102.50172431999999</v>
      </c>
      <c r="Y21" s="101">
        <v>15.069339360000003</v>
      </c>
      <c r="Z21" s="101">
        <v>31.209340319999992</v>
      </c>
      <c r="AA21" s="101">
        <v>86.81655816</v>
      </c>
      <c r="AB21" s="101">
        <v>30.76385183999999</v>
      </c>
      <c r="AC21" s="121">
        <v>3175.257234900017</v>
      </c>
    </row>
    <row r="22" spans="2:29" x14ac:dyDescent="0.35">
      <c r="B22" s="7" t="s">
        <v>47</v>
      </c>
      <c r="C22" s="101">
        <v>24.292293119999997</v>
      </c>
      <c r="D22" s="101">
        <v>32.437725839999992</v>
      </c>
      <c r="E22" s="101">
        <v>68.098212720000021</v>
      </c>
      <c r="F22" s="101">
        <v>0.92733407999999995</v>
      </c>
      <c r="G22" s="101">
        <v>38.641520879999987</v>
      </c>
      <c r="H22" s="101">
        <v>50.816522160000005</v>
      </c>
      <c r="I22" s="101">
        <v>85.298286239999882</v>
      </c>
      <c r="J22" s="101">
        <v>103.57830935999993</v>
      </c>
      <c r="K22" s="101">
        <v>32.644078200000003</v>
      </c>
      <c r="L22" s="101">
        <v>544.92178572000375</v>
      </c>
      <c r="M22" s="101">
        <v>43.038099360000011</v>
      </c>
      <c r="N22" s="217">
        <v>45.030326400000007</v>
      </c>
      <c r="O22" s="101">
        <v>32.089746240000004</v>
      </c>
      <c r="P22" s="101">
        <v>32.056796159999998</v>
      </c>
      <c r="Q22" s="101">
        <v>13.567032000000001</v>
      </c>
      <c r="R22" s="101">
        <v>14.087029320000003</v>
      </c>
      <c r="S22" s="101">
        <v>75.165425639999896</v>
      </c>
      <c r="T22" s="101">
        <v>16.026418079999999</v>
      </c>
      <c r="U22" s="101">
        <v>68.44749263999995</v>
      </c>
      <c r="V22" s="101">
        <v>7.4396195999999994</v>
      </c>
      <c r="W22" s="101">
        <v>43.316377199999998</v>
      </c>
      <c r="X22" s="101">
        <v>57.454335720000003</v>
      </c>
      <c r="Y22" s="101">
        <v>19.7503344</v>
      </c>
      <c r="Z22" s="101">
        <v>32.265148320000009</v>
      </c>
      <c r="AA22" s="101">
        <v>60.181986240000001</v>
      </c>
      <c r="AB22" s="101">
        <v>20.319464160000003</v>
      </c>
      <c r="AC22" s="121">
        <v>1561.8916998000036</v>
      </c>
    </row>
    <row r="23" spans="2:29" x14ac:dyDescent="0.35">
      <c r="B23" s="7" t="s">
        <v>55</v>
      </c>
      <c r="C23" s="101">
        <v>220.96344456000023</v>
      </c>
      <c r="D23" s="101">
        <v>1106.0374467600109</v>
      </c>
      <c r="E23" s="101">
        <v>588.75264432000245</v>
      </c>
      <c r="F23" s="101">
        <v>421.82231470000289</v>
      </c>
      <c r="G23" s="101">
        <v>341.56759139999991</v>
      </c>
      <c r="H23" s="101">
        <v>373.73809068000025</v>
      </c>
      <c r="I23" s="101">
        <v>428.69035402000145</v>
      </c>
      <c r="J23" s="101">
        <v>1219.0075646200139</v>
      </c>
      <c r="K23" s="101">
        <v>1059.8203605600115</v>
      </c>
      <c r="L23" s="101">
        <v>8266.8029001185732</v>
      </c>
      <c r="M23" s="101">
        <v>2420.8883863400033</v>
      </c>
      <c r="N23" s="217">
        <v>1083.7856926600127</v>
      </c>
      <c r="O23" s="101">
        <v>2151.8517333400077</v>
      </c>
      <c r="P23" s="101">
        <v>613.83998778000387</v>
      </c>
      <c r="Q23" s="101">
        <v>289.73751444000038</v>
      </c>
      <c r="R23" s="101">
        <v>910.30049924000775</v>
      </c>
      <c r="S23" s="101">
        <v>371.55160080000047</v>
      </c>
      <c r="T23" s="101">
        <v>1384.8133896000095</v>
      </c>
      <c r="U23" s="101">
        <v>1066.9814179400078</v>
      </c>
      <c r="V23" s="101">
        <v>327.28635900000086</v>
      </c>
      <c r="W23" s="101">
        <v>784.47078326000656</v>
      </c>
      <c r="X23" s="101">
        <v>651.768829480004</v>
      </c>
      <c r="Y23" s="101">
        <v>389.27500920000102</v>
      </c>
      <c r="Z23" s="101">
        <v>338.21106912000056</v>
      </c>
      <c r="AA23" s="101">
        <v>617.61959312000351</v>
      </c>
      <c r="AB23" s="101">
        <v>520.81074972000317</v>
      </c>
      <c r="AC23" s="121">
        <v>27950.395326778696</v>
      </c>
    </row>
    <row r="24" spans="2:29" x14ac:dyDescent="0.35">
      <c r="B24" s="7" t="s">
        <v>56</v>
      </c>
      <c r="C24" s="101">
        <v>21.617252639999997</v>
      </c>
      <c r="D24" s="101">
        <v>64.427693759999983</v>
      </c>
      <c r="E24" s="101">
        <v>38.642253120000007</v>
      </c>
      <c r="F24" s="101">
        <v>12.010131000000001</v>
      </c>
      <c r="G24" s="101">
        <v>23.430815280000001</v>
      </c>
      <c r="H24" s="101">
        <v>29.702854800000001</v>
      </c>
      <c r="I24" s="101">
        <v>41.956792560000004</v>
      </c>
      <c r="J24" s="101">
        <v>272.22838919999992</v>
      </c>
      <c r="K24" s="101">
        <v>54.265752720000002</v>
      </c>
      <c r="L24" s="101">
        <v>457.18708360000232</v>
      </c>
      <c r="M24" s="101">
        <v>81.113537159999908</v>
      </c>
      <c r="N24" s="217">
        <v>84.764211119999914</v>
      </c>
      <c r="O24" s="101">
        <v>20.999001959999998</v>
      </c>
      <c r="P24" s="101">
        <v>29.932831799999992</v>
      </c>
      <c r="Q24" s="101">
        <v>35.341217280000009</v>
      </c>
      <c r="R24" s="101">
        <v>27.012616919999999</v>
      </c>
      <c r="S24" s="101">
        <v>199.32063840000046</v>
      </c>
      <c r="T24" s="101">
        <v>27.189704520000003</v>
      </c>
      <c r="U24" s="101">
        <v>59.208427079999964</v>
      </c>
      <c r="V24" s="101">
        <v>5.5146459600000011</v>
      </c>
      <c r="W24" s="101">
        <v>11.859262559999998</v>
      </c>
      <c r="X24" s="101">
        <v>55.772303760000007</v>
      </c>
      <c r="Y24" s="101">
        <v>89.597831759999991</v>
      </c>
      <c r="Z24" s="101">
        <v>25.399820160000001</v>
      </c>
      <c r="AA24" s="101">
        <v>38.48605992000001</v>
      </c>
      <c r="AB24" s="101">
        <v>23.441909759999994</v>
      </c>
      <c r="AC24" s="121">
        <v>1830.4230388000028</v>
      </c>
    </row>
    <row r="25" spans="2:29" x14ac:dyDescent="0.35">
      <c r="B25" s="7" t="s">
        <v>264</v>
      </c>
      <c r="C25" s="101">
        <v>24.943815359999999</v>
      </c>
      <c r="D25" s="101">
        <v>50.003155440000008</v>
      </c>
      <c r="E25" s="101">
        <v>80.435979359999962</v>
      </c>
      <c r="F25" s="101">
        <v>10.326461760000001</v>
      </c>
      <c r="G25" s="101">
        <v>35.180035200000006</v>
      </c>
      <c r="H25" s="101">
        <v>51.472563119999975</v>
      </c>
      <c r="I25" s="101">
        <v>96.169555799999969</v>
      </c>
      <c r="J25" s="101">
        <v>79.472259719999911</v>
      </c>
      <c r="K25" s="101">
        <v>181.66445280000033</v>
      </c>
      <c r="L25" s="101">
        <v>890.59403380000504</v>
      </c>
      <c r="M25" s="101">
        <v>101.79976427999995</v>
      </c>
      <c r="N25" s="217">
        <v>38.212781760000006</v>
      </c>
      <c r="O25" s="101">
        <v>66.77520407999998</v>
      </c>
      <c r="P25" s="101">
        <v>46.198346759999993</v>
      </c>
      <c r="Q25" s="101">
        <v>22.642924319999999</v>
      </c>
      <c r="R25" s="101">
        <v>31.000724639999994</v>
      </c>
      <c r="S25" s="101">
        <v>35.560656000000009</v>
      </c>
      <c r="T25" s="101">
        <v>44.614401839999971</v>
      </c>
      <c r="U25" s="101">
        <v>113.34126455999993</v>
      </c>
      <c r="V25" s="101">
        <v>18.491137200000004</v>
      </c>
      <c r="W25" s="101">
        <v>23.478115679999998</v>
      </c>
      <c r="X25" s="101">
        <v>166.96871280000002</v>
      </c>
      <c r="Y25" s="101">
        <v>14.049519839999999</v>
      </c>
      <c r="Z25" s="101">
        <v>29.410940880000002</v>
      </c>
      <c r="AA25" s="101">
        <v>69.581131919999962</v>
      </c>
      <c r="AB25" s="101">
        <v>42.536331719999978</v>
      </c>
      <c r="AC25" s="121">
        <v>2364.9242706400046</v>
      </c>
    </row>
    <row r="26" spans="2:29" x14ac:dyDescent="0.35">
      <c r="B26" s="7" t="s">
        <v>57</v>
      </c>
      <c r="C26" s="101">
        <v>32.821703639999996</v>
      </c>
      <c r="D26" s="101">
        <v>115.71530148000001</v>
      </c>
      <c r="E26" s="101">
        <v>129.98527704000003</v>
      </c>
      <c r="F26" s="101">
        <v>5.3511984000000004</v>
      </c>
      <c r="G26" s="101">
        <v>17.459314560000003</v>
      </c>
      <c r="H26" s="101">
        <v>30.908449439999995</v>
      </c>
      <c r="I26" s="101">
        <v>8.1639921599999994</v>
      </c>
      <c r="J26" s="101">
        <v>127.15421507999997</v>
      </c>
      <c r="K26" s="101">
        <v>145.78444296000006</v>
      </c>
      <c r="L26" s="101">
        <v>614.61503392000407</v>
      </c>
      <c r="M26" s="101">
        <v>104.97667211999996</v>
      </c>
      <c r="N26" s="217">
        <v>77.069405879999948</v>
      </c>
      <c r="O26" s="101">
        <v>79.59730643999994</v>
      </c>
      <c r="P26" s="101">
        <v>63.667267919999979</v>
      </c>
      <c r="Q26" s="101">
        <v>67.032603359999953</v>
      </c>
      <c r="R26" s="101">
        <v>34.260671519999988</v>
      </c>
      <c r="S26" s="101">
        <v>60.593956559999953</v>
      </c>
      <c r="T26" s="101">
        <v>87.455374559999939</v>
      </c>
      <c r="U26" s="101">
        <v>71.298359279999957</v>
      </c>
      <c r="V26" s="101">
        <v>15.694382160000002</v>
      </c>
      <c r="W26" s="101">
        <v>4.4378481599999997</v>
      </c>
      <c r="X26" s="101">
        <v>84.034146960000015</v>
      </c>
      <c r="Y26" s="101">
        <v>32.837759999999989</v>
      </c>
      <c r="Z26" s="101">
        <v>24.159396960000002</v>
      </c>
      <c r="AA26" s="101">
        <v>37.306398959999981</v>
      </c>
      <c r="AB26" s="101">
        <v>46.69091135999998</v>
      </c>
      <c r="AC26" s="121">
        <v>2119.0713908800035</v>
      </c>
    </row>
    <row r="27" spans="2:29" x14ac:dyDescent="0.35">
      <c r="B27" s="2" t="s">
        <v>265</v>
      </c>
      <c r="C27" s="98">
        <v>385.93102784000007</v>
      </c>
      <c r="D27" s="98">
        <v>1124.8954678999996</v>
      </c>
      <c r="E27" s="98">
        <v>2281.41439304</v>
      </c>
      <c r="F27" s="98">
        <v>342.9261950400001</v>
      </c>
      <c r="G27" s="98">
        <v>377.91210744000011</v>
      </c>
      <c r="H27" s="98">
        <v>646.91960084000016</v>
      </c>
      <c r="I27" s="98">
        <v>815.03902548000099</v>
      </c>
      <c r="J27" s="98">
        <v>1225.3467866200012</v>
      </c>
      <c r="K27" s="98">
        <v>1587.2511779999995</v>
      </c>
      <c r="L27" s="98">
        <v>23777.412225639771</v>
      </c>
      <c r="M27" s="98">
        <v>2178.0140039800026</v>
      </c>
      <c r="N27" s="217">
        <v>788.59958366000035</v>
      </c>
      <c r="O27" s="101">
        <v>1929.0949999000125</v>
      </c>
      <c r="P27" s="101">
        <v>900.8546832000003</v>
      </c>
      <c r="Q27" s="101">
        <v>594.35559032000015</v>
      </c>
      <c r="R27" s="101">
        <v>733.38136778000012</v>
      </c>
      <c r="S27" s="101">
        <v>846.49099613999965</v>
      </c>
      <c r="T27" s="101">
        <v>992.31533858000148</v>
      </c>
      <c r="U27" s="101">
        <v>1871.5738565399997</v>
      </c>
      <c r="V27" s="101">
        <v>447.70812012000084</v>
      </c>
      <c r="W27" s="101">
        <v>700.36427092000019</v>
      </c>
      <c r="X27" s="101">
        <v>1538.1045730400012</v>
      </c>
      <c r="Y27" s="101">
        <v>315.42807456000003</v>
      </c>
      <c r="Z27" s="101">
        <v>438.06649718000011</v>
      </c>
      <c r="AA27" s="101">
        <v>1522.6150582600023</v>
      </c>
      <c r="AB27" s="101">
        <v>681.08254164000027</v>
      </c>
      <c r="AC27" s="121">
        <v>49043.097563659787</v>
      </c>
    </row>
    <row r="28" spans="2:29" x14ac:dyDescent="0.35">
      <c r="B28" s="77" t="s">
        <v>14</v>
      </c>
      <c r="C28" s="123">
        <v>4123.8604644000488</v>
      </c>
      <c r="D28" s="123">
        <v>13889.765957239366</v>
      </c>
      <c r="E28" s="123">
        <v>11351.163682320092</v>
      </c>
      <c r="F28" s="123">
        <v>10547.712745719262</v>
      </c>
      <c r="G28" s="123">
        <v>5190.3612791000614</v>
      </c>
      <c r="H28" s="123">
        <v>13187.257648319548</v>
      </c>
      <c r="I28" s="123">
        <v>14785.474537779686</v>
      </c>
      <c r="J28" s="123">
        <v>15270.39864489938</v>
      </c>
      <c r="K28" s="123">
        <v>9492.4784306800866</v>
      </c>
      <c r="L28" s="123">
        <v>84384.682191277272</v>
      </c>
      <c r="M28" s="123">
        <v>23595.337872599786</v>
      </c>
      <c r="N28" s="123">
        <v>16000.120472599889</v>
      </c>
      <c r="O28" s="123">
        <v>36621.469898697549</v>
      </c>
      <c r="P28" s="123">
        <v>10103.237494099762</v>
      </c>
      <c r="Q28" s="123">
        <v>5886.8495783200942</v>
      </c>
      <c r="R28" s="123">
        <v>12383.490719139447</v>
      </c>
      <c r="S28" s="123">
        <v>11182.478622559347</v>
      </c>
      <c r="T28" s="123">
        <v>9466.6903441200029</v>
      </c>
      <c r="U28" s="123">
        <v>24196.018666940901</v>
      </c>
      <c r="V28" s="123">
        <v>6021.3203481401042</v>
      </c>
      <c r="W28" s="123">
        <v>10508.664282279722</v>
      </c>
      <c r="X28" s="123">
        <v>20757.089794420477</v>
      </c>
      <c r="Y28" s="123">
        <v>9156.5422708596961</v>
      </c>
      <c r="Z28" s="123">
        <v>7365.6909824198056</v>
      </c>
      <c r="AA28" s="123">
        <v>12969.87304745962</v>
      </c>
      <c r="AB28" s="123">
        <v>8372.6253656198478</v>
      </c>
      <c r="AC28" s="123">
        <v>406810.65534201084</v>
      </c>
    </row>
  </sheetData>
  <hyperlinks>
    <hyperlink ref="AD1" location="'Cot° par adm.&amp;par grad TTC'!A1" display="Variable suivante" xr:uid="{00000000-0004-0000-0E00-000000000000}"/>
    <hyperlink ref="AD2" location="'Cot° par prov&amp;par grade TTC'!A1" display="Variable précédente" xr:uid="{00000000-0004-0000-0E00-000001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>
    <tabColor theme="0"/>
  </sheetPr>
  <dimension ref="B1:Y30"/>
  <sheetViews>
    <sheetView showGridLines="0" workbookViewId="0">
      <selection activeCell="O1" sqref="O1"/>
    </sheetView>
  </sheetViews>
  <sheetFormatPr baseColWidth="10" defaultColWidth="11" defaultRowHeight="15.5" x14ac:dyDescent="0.35"/>
  <cols>
    <col min="1" max="1" width="11" style="2"/>
    <col min="2" max="2" width="41.08203125" style="2" customWidth="1"/>
    <col min="3" max="8" width="11" style="2"/>
    <col min="9" max="9" width="11.75" style="2" customWidth="1"/>
    <col min="10" max="16384" width="11" style="2"/>
  </cols>
  <sheetData>
    <row r="1" spans="2:15" x14ac:dyDescent="0.35">
      <c r="I1" s="81"/>
      <c r="O1" s="81" t="s">
        <v>255</v>
      </c>
    </row>
    <row r="2" spans="2:15" ht="18" x14ac:dyDescent="0.4">
      <c r="B2" s="80" t="s">
        <v>660</v>
      </c>
      <c r="I2" s="82"/>
      <c r="O2" s="82" t="s">
        <v>256</v>
      </c>
    </row>
    <row r="4" spans="2:15" x14ac:dyDescent="0.35">
      <c r="B4" s="77" t="s">
        <v>262</v>
      </c>
      <c r="C4" s="30" t="s">
        <v>59</v>
      </c>
      <c r="D4" s="30" t="s">
        <v>60</v>
      </c>
      <c r="E4" s="30" t="s">
        <v>61</v>
      </c>
      <c r="F4" s="30" t="s">
        <v>62</v>
      </c>
      <c r="G4" s="30" t="s">
        <v>63</v>
      </c>
      <c r="H4" s="30" t="s">
        <v>64</v>
      </c>
      <c r="I4" s="30" t="s">
        <v>65</v>
      </c>
      <c r="J4" s="30" t="s">
        <v>66</v>
      </c>
      <c r="K4" s="30" t="s">
        <v>67</v>
      </c>
      <c r="L4" s="30" t="s">
        <v>68</v>
      </c>
      <c r="M4" s="30" t="s">
        <v>69</v>
      </c>
      <c r="N4" s="30" t="s">
        <v>14</v>
      </c>
    </row>
    <row r="5" spans="2:15" x14ac:dyDescent="0.35">
      <c r="B5" s="31" t="s">
        <v>21</v>
      </c>
      <c r="C5" s="100">
        <v>0.42167411999999999</v>
      </c>
      <c r="D5" s="100">
        <v>9.1059753600000004</v>
      </c>
      <c r="E5" s="100">
        <v>72.695535119999931</v>
      </c>
      <c r="F5" s="100">
        <v>175.26637440000005</v>
      </c>
      <c r="G5" s="100">
        <v>231.07190111999995</v>
      </c>
      <c r="H5" s="100">
        <v>693.51527735999957</v>
      </c>
      <c r="I5" s="100">
        <v>825.82379208001407</v>
      </c>
      <c r="J5" s="100">
        <v>881.03762212001129</v>
      </c>
      <c r="K5" s="100">
        <v>88.66603259999988</v>
      </c>
      <c r="L5" s="100">
        <v>37.866565799999989</v>
      </c>
      <c r="M5" s="100">
        <v>6.5860992000000005</v>
      </c>
      <c r="N5" s="120">
        <v>3022.0568492800248</v>
      </c>
    </row>
    <row r="6" spans="2:15" x14ac:dyDescent="0.35">
      <c r="B6" s="7" t="s">
        <v>22</v>
      </c>
      <c r="C6" s="101">
        <v>1.12446432</v>
      </c>
      <c r="D6" s="101">
        <v>13.897059840000001</v>
      </c>
      <c r="E6" s="101">
        <v>34.72219656</v>
      </c>
      <c r="F6" s="101">
        <v>214.16875487999997</v>
      </c>
      <c r="G6" s="101">
        <v>479.43402407999815</v>
      </c>
      <c r="H6" s="101">
        <v>683.98611694000033</v>
      </c>
      <c r="I6" s="101">
        <v>984.95990282001958</v>
      </c>
      <c r="J6" s="101">
        <v>954.0857534400127</v>
      </c>
      <c r="K6" s="101">
        <v>273.6328050000003</v>
      </c>
      <c r="L6" s="101">
        <v>114.50209788000019</v>
      </c>
      <c r="M6" s="101">
        <v>14.003124480000004</v>
      </c>
      <c r="N6" s="121">
        <v>3768.5163002400313</v>
      </c>
    </row>
    <row r="7" spans="2:15" x14ac:dyDescent="0.35">
      <c r="B7" s="7" t="s">
        <v>23</v>
      </c>
      <c r="C7" s="101">
        <v>0.56223215999999998</v>
      </c>
      <c r="D7" s="101">
        <v>172.29876839999943</v>
      </c>
      <c r="E7" s="101">
        <v>127.87051247999993</v>
      </c>
      <c r="F7" s="101">
        <v>223.68397535999995</v>
      </c>
      <c r="G7" s="101">
        <v>602.9524623399991</v>
      </c>
      <c r="H7" s="101">
        <v>913.50886535999439</v>
      </c>
      <c r="I7" s="101">
        <v>1372.6731687200336</v>
      </c>
      <c r="J7" s="101">
        <v>1097.7429336800139</v>
      </c>
      <c r="K7" s="101">
        <v>461.37584128000196</v>
      </c>
      <c r="L7" s="101">
        <v>190.33638912000001</v>
      </c>
      <c r="M7" s="101">
        <v>58.053510719999956</v>
      </c>
      <c r="N7" s="121">
        <v>5221.0586596200419</v>
      </c>
    </row>
    <row r="8" spans="2:15" x14ac:dyDescent="0.35">
      <c r="B8" s="7" t="s">
        <v>25</v>
      </c>
      <c r="C8" s="101">
        <v>0.56223215999999998</v>
      </c>
      <c r="D8" s="101">
        <v>16.037389440000005</v>
      </c>
      <c r="E8" s="101">
        <v>134.51593823999994</v>
      </c>
      <c r="F8" s="101">
        <v>191.62908576000001</v>
      </c>
      <c r="G8" s="101">
        <v>549.71644461999881</v>
      </c>
      <c r="H8" s="101">
        <v>957.77912809999316</v>
      </c>
      <c r="I8" s="101">
        <v>805.3161818000134</v>
      </c>
      <c r="J8" s="101">
        <v>429.12078008000367</v>
      </c>
      <c r="K8" s="101">
        <v>51.254565120000002</v>
      </c>
      <c r="L8" s="101">
        <v>3.5757773999999998</v>
      </c>
      <c r="M8" s="101">
        <v>5.5269496800000004</v>
      </c>
      <c r="N8" s="121">
        <v>3145.0344724000092</v>
      </c>
    </row>
    <row r="9" spans="2:15" x14ac:dyDescent="0.35">
      <c r="B9" s="7" t="s">
        <v>27</v>
      </c>
      <c r="C9" s="101">
        <v>0.56223215999999998</v>
      </c>
      <c r="D9" s="101">
        <v>5.4364032</v>
      </c>
      <c r="E9" s="101">
        <v>19.766943360000006</v>
      </c>
      <c r="F9" s="101">
        <v>69.499035360000022</v>
      </c>
      <c r="G9" s="101">
        <v>113.58177048000009</v>
      </c>
      <c r="H9" s="101">
        <v>380.14302672000224</v>
      </c>
      <c r="I9" s="101">
        <v>432.31027466000165</v>
      </c>
      <c r="J9" s="101">
        <v>401.91568996000353</v>
      </c>
      <c r="K9" s="101">
        <v>32.744296800000008</v>
      </c>
      <c r="L9" s="101">
        <v>6.6931218000000001</v>
      </c>
      <c r="M9" s="101">
        <v>0.34663679999999997</v>
      </c>
      <c r="N9" s="121">
        <v>1462.9994313000075</v>
      </c>
    </row>
    <row r="10" spans="2:15" x14ac:dyDescent="0.35">
      <c r="B10" s="7" t="s">
        <v>263</v>
      </c>
      <c r="C10" s="101">
        <v>0.42167411999999999</v>
      </c>
      <c r="D10" s="101">
        <v>10.193256</v>
      </c>
      <c r="E10" s="101">
        <v>38.623566959999998</v>
      </c>
      <c r="F10" s="101">
        <v>187.88754779999999</v>
      </c>
      <c r="G10" s="101">
        <v>1117.8448704000059</v>
      </c>
      <c r="H10" s="101">
        <v>1146.6226940599934</v>
      </c>
      <c r="I10" s="101">
        <v>749.22532920001208</v>
      </c>
      <c r="J10" s="101">
        <v>628.18189918000735</v>
      </c>
      <c r="K10" s="101">
        <v>192.42231443999998</v>
      </c>
      <c r="L10" s="101">
        <v>115.7084892000002</v>
      </c>
      <c r="M10" s="101">
        <v>10.832400000000002</v>
      </c>
      <c r="N10" s="121">
        <v>4197.9640413600191</v>
      </c>
    </row>
    <row r="11" spans="2:15" x14ac:dyDescent="0.35">
      <c r="B11" s="7" t="s">
        <v>31</v>
      </c>
      <c r="C11" s="101">
        <v>0.56223215999999998</v>
      </c>
      <c r="D11" s="101">
        <v>20.77208928000001</v>
      </c>
      <c r="E11" s="101">
        <v>54.585910079999977</v>
      </c>
      <c r="F11" s="101">
        <v>135.32693472000011</v>
      </c>
      <c r="G11" s="101">
        <v>274.53215987999977</v>
      </c>
      <c r="H11" s="101">
        <v>530.21522660000346</v>
      </c>
      <c r="I11" s="101">
        <v>740.98518552001121</v>
      </c>
      <c r="J11" s="101">
        <v>713.36749540000858</v>
      </c>
      <c r="K11" s="101">
        <v>197.06942340000001</v>
      </c>
      <c r="L11" s="101">
        <v>64.358105399999999</v>
      </c>
      <c r="M11" s="101">
        <v>10.225785600000002</v>
      </c>
      <c r="N11" s="121">
        <v>2742.0005480400232</v>
      </c>
    </row>
    <row r="12" spans="2:15" x14ac:dyDescent="0.35">
      <c r="B12" s="7" t="s">
        <v>33</v>
      </c>
      <c r="C12" s="101">
        <v>0</v>
      </c>
      <c r="D12" s="101">
        <v>3.8054822399999999</v>
      </c>
      <c r="E12" s="101">
        <v>11.444019840000003</v>
      </c>
      <c r="F12" s="101">
        <v>64.014004800000009</v>
      </c>
      <c r="G12" s="101">
        <v>238.36609799999991</v>
      </c>
      <c r="H12" s="101">
        <v>387.74167848000229</v>
      </c>
      <c r="I12" s="101">
        <v>489.90327266000355</v>
      </c>
      <c r="J12" s="101">
        <v>333.64402848000248</v>
      </c>
      <c r="K12" s="101">
        <v>71.307610199999971</v>
      </c>
      <c r="L12" s="101">
        <v>11.2774518</v>
      </c>
      <c r="M12" s="101">
        <v>2.3397984000000003</v>
      </c>
      <c r="N12" s="121">
        <v>1613.8434449000085</v>
      </c>
    </row>
    <row r="13" spans="2:15" x14ac:dyDescent="0.35">
      <c r="B13" s="7" t="s">
        <v>35</v>
      </c>
      <c r="C13" s="101">
        <v>1.63952316</v>
      </c>
      <c r="D13" s="101">
        <v>974.43894629999886</v>
      </c>
      <c r="E13" s="101">
        <v>10197.644027780027</v>
      </c>
      <c r="F13" s="101">
        <v>23393.441077719992</v>
      </c>
      <c r="G13" s="101">
        <v>16335.709766799351</v>
      </c>
      <c r="H13" s="101">
        <v>18801.572206580127</v>
      </c>
      <c r="I13" s="101">
        <v>172290.13763108291</v>
      </c>
      <c r="J13" s="101">
        <v>13053.630953960019</v>
      </c>
      <c r="K13" s="101">
        <v>371.28119291999906</v>
      </c>
      <c r="L13" s="101">
        <v>1222.9653049600065</v>
      </c>
      <c r="M13" s="101">
        <v>2029.2815664000002</v>
      </c>
      <c r="N13" s="121">
        <v>258671.74219766242</v>
      </c>
    </row>
    <row r="14" spans="2:15" x14ac:dyDescent="0.35">
      <c r="B14" s="7" t="s">
        <v>37</v>
      </c>
      <c r="C14" s="101">
        <v>0.56223215999999998</v>
      </c>
      <c r="D14" s="101">
        <v>16.400813760000002</v>
      </c>
      <c r="E14" s="101">
        <v>19.486003680000003</v>
      </c>
      <c r="F14" s="101">
        <v>128.11191552000008</v>
      </c>
      <c r="G14" s="101">
        <v>291.63925727999958</v>
      </c>
      <c r="H14" s="101">
        <v>753.13702657999818</v>
      </c>
      <c r="I14" s="101">
        <v>888.53082554001617</v>
      </c>
      <c r="J14" s="101">
        <v>817.61735522001027</v>
      </c>
      <c r="K14" s="101">
        <v>115.98342119999985</v>
      </c>
      <c r="L14" s="101">
        <v>35.05541903999999</v>
      </c>
      <c r="M14" s="101">
        <v>19.49832</v>
      </c>
      <c r="N14" s="121">
        <v>3086.0225899800243</v>
      </c>
    </row>
    <row r="15" spans="2:15" x14ac:dyDescent="0.35">
      <c r="B15" s="7" t="s">
        <v>38</v>
      </c>
      <c r="C15" s="101">
        <v>0.56223215999999998</v>
      </c>
      <c r="D15" s="101">
        <v>72.531676800000014</v>
      </c>
      <c r="E15" s="101">
        <v>420.56772914000084</v>
      </c>
      <c r="F15" s="101">
        <v>747.63239041999987</v>
      </c>
      <c r="G15" s="101">
        <v>1731.4706996200341</v>
      </c>
      <c r="H15" s="101">
        <v>2725.2430875198638</v>
      </c>
      <c r="I15" s="101">
        <v>2290.3178990200408</v>
      </c>
      <c r="J15" s="101">
        <v>1792.0655063999761</v>
      </c>
      <c r="K15" s="101">
        <v>253.8118695600001</v>
      </c>
      <c r="L15" s="101">
        <v>85.527135360000116</v>
      </c>
      <c r="M15" s="101">
        <v>31.394566799999996</v>
      </c>
      <c r="N15" s="121">
        <v>10151.124792799917</v>
      </c>
    </row>
    <row r="16" spans="2:15" x14ac:dyDescent="0.35">
      <c r="B16" s="7" t="s">
        <v>39</v>
      </c>
      <c r="C16" s="101">
        <v>150.71173811999998</v>
      </c>
      <c r="D16" s="101">
        <v>59.583312000000006</v>
      </c>
      <c r="E16" s="101">
        <v>111.94008839999987</v>
      </c>
      <c r="F16" s="101">
        <v>271.33499159999985</v>
      </c>
      <c r="G16" s="101">
        <v>823.40392178000081</v>
      </c>
      <c r="H16" s="101">
        <v>1029.6261889199918</v>
      </c>
      <c r="I16" s="101">
        <v>1406.8814769200333</v>
      </c>
      <c r="J16" s="101">
        <v>1181.07505730001</v>
      </c>
      <c r="K16" s="101">
        <v>196.99456392000005</v>
      </c>
      <c r="L16" s="101">
        <v>46.843222680000004</v>
      </c>
      <c r="M16" s="101">
        <v>10.8324</v>
      </c>
      <c r="N16" s="121">
        <v>5289.2269616400354</v>
      </c>
    </row>
    <row r="17" spans="2:25" x14ac:dyDescent="0.35">
      <c r="B17" s="7" t="s">
        <v>42</v>
      </c>
      <c r="C17" s="101">
        <v>0</v>
      </c>
      <c r="D17" s="101">
        <v>1.3241318399999999</v>
      </c>
      <c r="E17" s="101">
        <v>10.533700080000003</v>
      </c>
      <c r="F17" s="101">
        <v>62.100573120000007</v>
      </c>
      <c r="G17" s="101">
        <v>150.77467584000001</v>
      </c>
      <c r="H17" s="101">
        <v>320.15361672000171</v>
      </c>
      <c r="I17" s="101">
        <v>435.49858582000149</v>
      </c>
      <c r="J17" s="101">
        <v>373.099921920003</v>
      </c>
      <c r="K17" s="101">
        <v>71.266945679999964</v>
      </c>
      <c r="L17" s="101">
        <v>13.6613034</v>
      </c>
      <c r="M17" s="101">
        <v>0.69327359999999993</v>
      </c>
      <c r="N17" s="121">
        <v>1439.1067280200064</v>
      </c>
    </row>
    <row r="18" spans="2:25" x14ac:dyDescent="0.35">
      <c r="B18" s="7" t="s">
        <v>43</v>
      </c>
      <c r="C18" s="101">
        <v>1.54613844</v>
      </c>
      <c r="D18" s="101">
        <v>13.319187840000001</v>
      </c>
      <c r="E18" s="101">
        <v>23.968386720000005</v>
      </c>
      <c r="F18" s="101">
        <v>73.31702976000004</v>
      </c>
      <c r="G18" s="101">
        <v>238.53255623999991</v>
      </c>
      <c r="H18" s="101">
        <v>359.67816000000209</v>
      </c>
      <c r="I18" s="101">
        <v>657.71501546000923</v>
      </c>
      <c r="J18" s="101">
        <v>657.46080432000781</v>
      </c>
      <c r="K18" s="101">
        <v>439.19581966000237</v>
      </c>
      <c r="L18" s="101">
        <v>247.74707843999985</v>
      </c>
      <c r="M18" s="101">
        <v>64.773043199999975</v>
      </c>
      <c r="N18" s="121">
        <v>2777.253220080021</v>
      </c>
    </row>
    <row r="19" spans="2:25" x14ac:dyDescent="0.35">
      <c r="B19" s="7" t="s">
        <v>44</v>
      </c>
      <c r="C19" s="101">
        <v>1.12446432</v>
      </c>
      <c r="D19" s="101">
        <v>49.944971519999996</v>
      </c>
      <c r="E19" s="101">
        <v>291.34723319999955</v>
      </c>
      <c r="F19" s="101">
        <v>662.64765331999956</v>
      </c>
      <c r="G19" s="101">
        <v>1720.826023600029</v>
      </c>
      <c r="H19" s="101">
        <v>2150.3424425599728</v>
      </c>
      <c r="I19" s="101">
        <v>2819.1520736599978</v>
      </c>
      <c r="J19" s="101">
        <v>1629.8339067999873</v>
      </c>
      <c r="K19" s="101">
        <v>716.42632172000015</v>
      </c>
      <c r="L19" s="101">
        <v>261.62933075999985</v>
      </c>
      <c r="M19" s="101">
        <v>73.140364799999972</v>
      </c>
      <c r="N19" s="121">
        <v>10376.414786259986</v>
      </c>
      <c r="P19" s="153"/>
      <c r="Q19" s="153"/>
      <c r="R19" s="153"/>
      <c r="S19" s="153"/>
      <c r="T19" s="153"/>
      <c r="U19" s="153"/>
      <c r="V19" s="153"/>
      <c r="W19" s="153"/>
      <c r="X19" s="153"/>
      <c r="Y19" s="153"/>
    </row>
    <row r="20" spans="2:25" x14ac:dyDescent="0.35">
      <c r="B20" s="7" t="s">
        <v>45</v>
      </c>
      <c r="C20" s="101">
        <v>0.83405231999999985</v>
      </c>
      <c r="D20" s="101">
        <v>6.5236838400000003</v>
      </c>
      <c r="E20" s="101">
        <v>55.009322639999979</v>
      </c>
      <c r="F20" s="101">
        <v>162.97869312000003</v>
      </c>
      <c r="G20" s="101">
        <v>180.10222272000001</v>
      </c>
      <c r="H20" s="101">
        <v>274.30481880000139</v>
      </c>
      <c r="I20" s="101">
        <v>422.39213606000123</v>
      </c>
      <c r="J20" s="101">
        <v>409.22002080000357</v>
      </c>
      <c r="K20" s="101">
        <v>175.26088979999997</v>
      </c>
      <c r="L20" s="101">
        <v>104.06429100000015</v>
      </c>
      <c r="M20" s="101">
        <v>10.399104000000001</v>
      </c>
      <c r="N20" s="121">
        <v>1801.0892351000061</v>
      </c>
    </row>
    <row r="21" spans="2:25" x14ac:dyDescent="0.35">
      <c r="B21" s="7" t="s">
        <v>46</v>
      </c>
      <c r="C21" s="101">
        <v>3.3733929600000003</v>
      </c>
      <c r="D21" s="101">
        <v>50.694459839999993</v>
      </c>
      <c r="E21" s="101">
        <v>128.04356879999995</v>
      </c>
      <c r="F21" s="101">
        <v>280.24940735999962</v>
      </c>
      <c r="G21" s="101">
        <v>353.60713439999842</v>
      </c>
      <c r="H21" s="101">
        <v>647.96128200000089</v>
      </c>
      <c r="I21" s="101">
        <v>766.78278764001186</v>
      </c>
      <c r="J21" s="101">
        <v>796.84244564001006</v>
      </c>
      <c r="K21" s="101">
        <v>114.18832043999986</v>
      </c>
      <c r="L21" s="101">
        <v>29.614771799999993</v>
      </c>
      <c r="M21" s="101">
        <v>3.899664</v>
      </c>
      <c r="N21" s="121">
        <v>3175.2572348800204</v>
      </c>
    </row>
    <row r="22" spans="2:25" x14ac:dyDescent="0.35">
      <c r="B22" s="7" t="s">
        <v>47</v>
      </c>
      <c r="C22" s="101">
        <v>0.56223215999999998</v>
      </c>
      <c r="D22" s="101">
        <v>3.53366208</v>
      </c>
      <c r="E22" s="101">
        <v>13.524750720000004</v>
      </c>
      <c r="F22" s="101">
        <v>75.96624960000004</v>
      </c>
      <c r="G22" s="101">
        <v>195.08363279999992</v>
      </c>
      <c r="H22" s="101">
        <v>475.49850806000296</v>
      </c>
      <c r="I22" s="101">
        <v>429.54976656000133</v>
      </c>
      <c r="J22" s="101">
        <v>321.31704384000193</v>
      </c>
      <c r="K22" s="101">
        <v>34.914099600000007</v>
      </c>
      <c r="L22" s="101">
        <v>9.1686600000000009</v>
      </c>
      <c r="M22" s="101">
        <v>2.7730943999999997</v>
      </c>
      <c r="N22" s="121">
        <v>1561.8916998200064</v>
      </c>
    </row>
    <row r="23" spans="2:25" x14ac:dyDescent="0.35">
      <c r="B23" s="7" t="s">
        <v>55</v>
      </c>
      <c r="C23" s="101">
        <v>282.45976595999917</v>
      </c>
      <c r="D23" s="101">
        <v>2011.3371555200242</v>
      </c>
      <c r="E23" s="101">
        <v>1204.3281369200181</v>
      </c>
      <c r="F23" s="101">
        <v>2052.1324293400207</v>
      </c>
      <c r="G23" s="101">
        <v>4335.2690231198731</v>
      </c>
      <c r="H23" s="101">
        <v>3326.710324219865</v>
      </c>
      <c r="I23" s="101">
        <v>7117.1342606793223</v>
      </c>
      <c r="J23" s="101">
        <v>4421.2752317200848</v>
      </c>
      <c r="K23" s="101">
        <v>2276.7853503000129</v>
      </c>
      <c r="L23" s="101">
        <v>696.68008630000031</v>
      </c>
      <c r="M23" s="101">
        <v>226.28356203899685</v>
      </c>
      <c r="N23" s="121">
        <v>27950.395326118211</v>
      </c>
    </row>
    <row r="24" spans="2:25" x14ac:dyDescent="0.35">
      <c r="B24" s="7" t="s">
        <v>56</v>
      </c>
      <c r="C24" s="101">
        <v>0.98390628000000002</v>
      </c>
      <c r="D24" s="101">
        <v>9.3777955199999994</v>
      </c>
      <c r="E24" s="101">
        <v>17.030772000000006</v>
      </c>
      <c r="F24" s="101">
        <v>69.440123520000014</v>
      </c>
      <c r="G24" s="101">
        <v>95.761811520000137</v>
      </c>
      <c r="H24" s="101">
        <v>285.52732704000152</v>
      </c>
      <c r="I24" s="101">
        <v>490.7872015200038</v>
      </c>
      <c r="J24" s="101">
        <v>632.59819060000768</v>
      </c>
      <c r="K24" s="101">
        <v>179.6991228</v>
      </c>
      <c r="L24" s="101">
        <v>47.3102856</v>
      </c>
      <c r="M24" s="101">
        <v>1.9065024000000002</v>
      </c>
      <c r="N24" s="121">
        <v>1830.423038800013</v>
      </c>
    </row>
    <row r="25" spans="2:25" x14ac:dyDescent="0.35">
      <c r="B25" s="7" t="s">
        <v>264</v>
      </c>
      <c r="C25" s="101">
        <v>0.56223215999999998</v>
      </c>
      <c r="D25" s="101">
        <v>3.1509763199999998</v>
      </c>
      <c r="E25" s="101">
        <v>34.592150880000005</v>
      </c>
      <c r="F25" s="101">
        <v>97.110737280000123</v>
      </c>
      <c r="G25" s="101">
        <v>276.06807647999983</v>
      </c>
      <c r="H25" s="101">
        <v>540.03796344000352</v>
      </c>
      <c r="I25" s="101">
        <v>617.89096580000751</v>
      </c>
      <c r="J25" s="101">
        <v>668.3043859000079</v>
      </c>
      <c r="K25" s="101">
        <v>95.174897399999836</v>
      </c>
      <c r="L25" s="101">
        <v>27.872243279999989</v>
      </c>
      <c r="M25" s="101">
        <v>4.1596416000000005</v>
      </c>
      <c r="N25" s="121">
        <v>2364.9242705400188</v>
      </c>
    </row>
    <row r="26" spans="2:25" x14ac:dyDescent="0.35">
      <c r="B26" s="7" t="s">
        <v>57</v>
      </c>
      <c r="C26" s="101">
        <v>1.12446432</v>
      </c>
      <c r="D26" s="101">
        <v>2.5822915200000001</v>
      </c>
      <c r="E26" s="101">
        <v>19.419444000000006</v>
      </c>
      <c r="F26" s="101">
        <v>76.190492880000036</v>
      </c>
      <c r="G26" s="101">
        <v>170.86807008000002</v>
      </c>
      <c r="H26" s="101">
        <v>499.34978640000298</v>
      </c>
      <c r="I26" s="101">
        <v>656.01881282000841</v>
      </c>
      <c r="J26" s="101">
        <v>520.42226544000539</v>
      </c>
      <c r="K26" s="101">
        <v>133.1469899999999</v>
      </c>
      <c r="L26" s="101">
        <v>34.749221399999996</v>
      </c>
      <c r="M26" s="101">
        <v>5.1995519999999997</v>
      </c>
      <c r="N26" s="121">
        <v>2119.0713908600164</v>
      </c>
    </row>
    <row r="27" spans="2:25" x14ac:dyDescent="0.35">
      <c r="B27" s="2" t="s">
        <v>265</v>
      </c>
      <c r="C27" s="98">
        <v>1454.4105557000009</v>
      </c>
      <c r="D27" s="98">
        <v>8634.1286895601224</v>
      </c>
      <c r="E27" s="98">
        <v>2222.7574388800062</v>
      </c>
      <c r="F27" s="98">
        <v>7293.4751491999159</v>
      </c>
      <c r="G27" s="98">
        <v>6498.0491623599546</v>
      </c>
      <c r="H27" s="98">
        <v>8936.3644042597225</v>
      </c>
      <c r="I27" s="98">
        <v>7313.9558311800229</v>
      </c>
      <c r="J27" s="98">
        <v>5562.5218973200226</v>
      </c>
      <c r="K27" s="98">
        <v>726.2238612299999</v>
      </c>
      <c r="L27" s="98">
        <v>315.44619578999993</v>
      </c>
      <c r="M27" s="98">
        <v>85.764376800000008</v>
      </c>
      <c r="N27" s="122">
        <v>49043.097562279763</v>
      </c>
    </row>
    <row r="28" spans="2:25" x14ac:dyDescent="0.35">
      <c r="B28" s="77" t="s">
        <v>14</v>
      </c>
      <c r="C28" s="123">
        <v>1904.6736714200001</v>
      </c>
      <c r="D28" s="123">
        <v>12160.418178020145</v>
      </c>
      <c r="E28" s="123">
        <v>15264.417376480051</v>
      </c>
      <c r="F28" s="123">
        <v>36707.604626839922</v>
      </c>
      <c r="G28" s="123">
        <v>37004.665765559235</v>
      </c>
      <c r="H28" s="123">
        <v>46819.019156719543</v>
      </c>
      <c r="I28" s="123">
        <v>205003.9423772225</v>
      </c>
      <c r="J28" s="123">
        <v>38276.381189520216</v>
      </c>
      <c r="K28" s="123">
        <v>7268.8265550700162</v>
      </c>
      <c r="L28" s="123">
        <v>3722.6525482100069</v>
      </c>
      <c r="M28" s="123">
        <v>2677.9133369189972</v>
      </c>
      <c r="N28" s="123">
        <v>406810.51478198072</v>
      </c>
    </row>
    <row r="30" spans="2:25" x14ac:dyDescent="0.35">
      <c r="C30" s="153"/>
    </row>
  </sheetData>
  <hyperlinks>
    <hyperlink ref="O1" location="'Tx de support pot'!A1" display="Variable suivante" xr:uid="{82843ABA-462B-44E8-9A7B-272A4C8CD646}"/>
    <hyperlink ref="O2" location="'Cot° par adm&amp;Prov TTC'!A1" display="Variable précédente" xr:uid="{49AB9905-2BE1-47CE-90FD-D51EFBBE5A62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9">
    <tabColor theme="0"/>
  </sheetPr>
  <dimension ref="B1:H12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5" width="11" style="12"/>
    <col min="6" max="6" width="19" style="12" bestFit="1" customWidth="1"/>
    <col min="7" max="7" width="19" style="12" customWidth="1"/>
    <col min="8" max="16384" width="11" style="12"/>
  </cols>
  <sheetData>
    <row r="1" spans="2:8" x14ac:dyDescent="0.35">
      <c r="H1" s="81" t="s">
        <v>255</v>
      </c>
    </row>
    <row r="2" spans="2:8" ht="18" x14ac:dyDescent="0.4">
      <c r="B2" s="11" t="s">
        <v>661</v>
      </c>
      <c r="H2" s="82" t="s">
        <v>256</v>
      </c>
    </row>
    <row r="4" spans="2:8" x14ac:dyDescent="0.35">
      <c r="B4" s="47" t="s">
        <v>78</v>
      </c>
      <c r="C4" s="49">
        <v>2020</v>
      </c>
      <c r="D4" s="49">
        <v>2021</v>
      </c>
      <c r="E4" s="49">
        <v>2022</v>
      </c>
      <c r="F4" s="49">
        <v>2023</v>
      </c>
      <c r="G4" s="49">
        <v>2024</v>
      </c>
    </row>
    <row r="5" spans="2:8" x14ac:dyDescent="0.35">
      <c r="B5" s="7" t="s">
        <v>17</v>
      </c>
      <c r="C5" s="8">
        <v>172304</v>
      </c>
      <c r="D5" s="8">
        <v>190545</v>
      </c>
      <c r="E5" s="182">
        <v>198399</v>
      </c>
      <c r="F5" s="182" t="s">
        <v>342</v>
      </c>
      <c r="G5" s="412">
        <v>1013104</v>
      </c>
    </row>
    <row r="6" spans="2:8" x14ac:dyDescent="0.35">
      <c r="B6" s="51" t="s">
        <v>84</v>
      </c>
      <c r="C6" s="50">
        <v>814</v>
      </c>
      <c r="D6" s="50">
        <v>780</v>
      </c>
      <c r="E6" s="218">
        <v>1329</v>
      </c>
      <c r="F6" s="182" t="s">
        <v>404</v>
      </c>
      <c r="G6" s="412">
        <v>9015</v>
      </c>
    </row>
    <row r="7" spans="2:8" x14ac:dyDescent="0.35">
      <c r="B7" s="78" t="s">
        <v>85</v>
      </c>
      <c r="C7" s="324">
        <v>211.68</v>
      </c>
      <c r="D7" s="405">
        <v>244.288461538462</v>
      </c>
      <c r="E7" s="324">
        <v>149</v>
      </c>
      <c r="F7" s="324">
        <v>161</v>
      </c>
      <c r="G7" s="406">
        <v>112</v>
      </c>
    </row>
    <row r="8" spans="2:8" x14ac:dyDescent="0.35">
      <c r="F8" s="16"/>
    </row>
    <row r="9" spans="2:8" x14ac:dyDescent="0.35">
      <c r="C9" s="16"/>
    </row>
    <row r="12" spans="2:8" x14ac:dyDescent="0.35">
      <c r="F12" s="16"/>
    </row>
  </sheetData>
  <hyperlinks>
    <hyperlink ref="H1" location="'Quotient de vieillesse'!A1" display="Variable suivante" xr:uid="{00000000-0004-0000-1200-000000000000}"/>
    <hyperlink ref="H2" location="'Cot° par adm.&amp;par grad TTC'!A1" display="Variable précédente" xr:uid="{00000000-0004-0000-1200-000001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0">
    <tabColor theme="0"/>
  </sheetPr>
  <dimension ref="A1:G6"/>
  <sheetViews>
    <sheetView showGridLines="0" workbookViewId="0">
      <selection activeCell="G1" sqref="G1"/>
    </sheetView>
  </sheetViews>
  <sheetFormatPr baseColWidth="10" defaultColWidth="11" defaultRowHeight="15.5" x14ac:dyDescent="0.35"/>
  <cols>
    <col min="1" max="2" width="11" style="12"/>
    <col min="3" max="3" width="16.5" style="12" customWidth="1"/>
    <col min="4" max="4" width="15.1640625" style="12" customWidth="1"/>
    <col min="5" max="5" width="13.25" style="12" customWidth="1"/>
    <col min="6" max="6" width="19.75" style="12" customWidth="1"/>
    <col min="7" max="7" width="19" style="12" bestFit="1" customWidth="1"/>
    <col min="8" max="16384" width="11" style="12"/>
  </cols>
  <sheetData>
    <row r="1" spans="1:7" x14ac:dyDescent="0.35">
      <c r="A1" s="12" t="s">
        <v>15</v>
      </c>
      <c r="G1" s="81" t="s">
        <v>255</v>
      </c>
    </row>
    <row r="2" spans="1:7" ht="18" x14ac:dyDescent="0.4">
      <c r="B2" s="11" t="s">
        <v>662</v>
      </c>
      <c r="G2" s="82" t="s">
        <v>256</v>
      </c>
    </row>
    <row r="4" spans="1:7" x14ac:dyDescent="0.35">
      <c r="B4" s="47" t="s">
        <v>78</v>
      </c>
      <c r="C4" s="49">
        <v>2020</v>
      </c>
      <c r="D4" s="49">
        <v>2021</v>
      </c>
      <c r="E4" s="49">
        <v>2022</v>
      </c>
      <c r="F4" s="49">
        <v>2023</v>
      </c>
      <c r="G4" s="49">
        <v>2024</v>
      </c>
    </row>
    <row r="5" spans="1:7" s="137" customFormat="1" ht="21.5" customHeight="1" x14ac:dyDescent="0.35">
      <c r="B5" s="48" t="s">
        <v>85</v>
      </c>
      <c r="C5" s="151">
        <v>4.7000000000000002E-3</v>
      </c>
      <c r="D5" s="151">
        <v>4.1000000000000003E-3</v>
      </c>
      <c r="E5" s="151">
        <v>6.7000000000000002E-3</v>
      </c>
      <c r="F5" s="151">
        <v>6.1999999999999998E-3</v>
      </c>
      <c r="G5" s="219">
        <v>8.8999999999999999E-3</v>
      </c>
    </row>
    <row r="6" spans="1:7" x14ac:dyDescent="0.35">
      <c r="F6" s="165"/>
    </row>
  </sheetData>
  <hyperlinks>
    <hyperlink ref="G2" location="'Tx de support pot'!A1" display="Variable précédente" xr:uid="{00000000-0004-0000-1300-000000000000}"/>
    <hyperlink ref="G1" location="'Tx de repart° pure'!A1" display="Variable suivante" xr:uid="{A12D21AE-C2EE-44CA-AD5F-5571022A6B94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6FFE-4DF1-4358-BF6A-91EE596244EF}">
  <sheetPr>
    <tabColor theme="0"/>
  </sheetPr>
  <dimension ref="A1:H7"/>
  <sheetViews>
    <sheetView workbookViewId="0">
      <selection activeCell="G1" sqref="G1"/>
    </sheetView>
  </sheetViews>
  <sheetFormatPr baseColWidth="10" defaultColWidth="10.6640625" defaultRowHeight="15.5" x14ac:dyDescent="0.35"/>
  <cols>
    <col min="1" max="2" width="10.6640625" style="204"/>
    <col min="3" max="3" width="24.08203125" style="204" customWidth="1"/>
    <col min="4" max="4" width="25.75" style="204" customWidth="1"/>
    <col min="5" max="5" width="19.4140625" style="204" customWidth="1"/>
    <col min="6" max="16384" width="10.6640625" style="204"/>
  </cols>
  <sheetData>
    <row r="1" spans="1:8" x14ac:dyDescent="0.35">
      <c r="A1" s="205" t="s">
        <v>15</v>
      </c>
      <c r="B1" s="205"/>
      <c r="C1" s="205"/>
      <c r="D1" s="205"/>
      <c r="E1" s="205"/>
      <c r="F1" s="205"/>
      <c r="G1" s="206" t="s">
        <v>255</v>
      </c>
      <c r="H1" s="205"/>
    </row>
    <row r="2" spans="1:8" ht="18" x14ac:dyDescent="0.4">
      <c r="A2" s="205"/>
      <c r="B2" s="207" t="s">
        <v>663</v>
      </c>
      <c r="C2" s="205"/>
      <c r="D2" s="205"/>
      <c r="E2" s="205"/>
      <c r="F2" s="205"/>
      <c r="G2" s="208" t="s">
        <v>256</v>
      </c>
      <c r="H2" s="205"/>
    </row>
    <row r="3" spans="1:8" x14ac:dyDescent="0.35">
      <c r="A3" s="205"/>
      <c r="B3" s="205"/>
      <c r="C3" s="205"/>
      <c r="D3" s="205"/>
      <c r="E3" s="205"/>
      <c r="F3" s="205"/>
      <c r="G3" s="205"/>
      <c r="H3" s="205"/>
    </row>
    <row r="4" spans="1:8" x14ac:dyDescent="0.35">
      <c r="A4" s="205"/>
      <c r="B4" s="47" t="s">
        <v>78</v>
      </c>
      <c r="C4" s="49">
        <v>2022</v>
      </c>
      <c r="D4" s="49">
        <v>2023</v>
      </c>
      <c r="E4" s="49">
        <v>2024</v>
      </c>
      <c r="F4" s="205"/>
      <c r="G4" s="205"/>
      <c r="H4" s="205"/>
    </row>
    <row r="5" spans="1:8" ht="22.5" customHeight="1" x14ac:dyDescent="0.35">
      <c r="A5" s="220"/>
      <c r="B5" s="48" t="s">
        <v>85</v>
      </c>
      <c r="C5" s="222">
        <v>5.45E-2</v>
      </c>
      <c r="D5" s="222">
        <v>8.7400000000000005E-2</v>
      </c>
      <c r="E5" s="223">
        <v>4.5100000000000001E-2</v>
      </c>
      <c r="F5" s="220"/>
      <c r="G5" s="220"/>
      <c r="H5" s="220"/>
    </row>
    <row r="6" spans="1:8" x14ac:dyDescent="0.35">
      <c r="A6" s="205"/>
      <c r="B6" s="205"/>
      <c r="C6" s="205"/>
      <c r="D6" s="221"/>
      <c r="E6" s="221"/>
      <c r="F6" s="205"/>
      <c r="G6" s="205"/>
      <c r="H6" s="205"/>
    </row>
    <row r="7" spans="1:8" x14ac:dyDescent="0.35">
      <c r="A7" s="205"/>
      <c r="B7" s="205"/>
      <c r="C7" s="205"/>
      <c r="D7" s="205"/>
      <c r="E7" s="205"/>
      <c r="F7" s="205"/>
      <c r="G7" s="205"/>
      <c r="H7" s="205"/>
    </row>
  </sheetData>
  <hyperlinks>
    <hyperlink ref="G2" location="'Quotient de vieillesse'!A1" display="Variable précédente" xr:uid="{2336AF0E-4831-4D04-84EA-9905E0886AB9}"/>
    <hyperlink ref="G1" location="'Rapport dem optimal'!A1" display="Variable suivante" xr:uid="{932D1B5E-8DFF-4088-B6B3-597CB8392D36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5F1A-D1D9-43BD-A495-16D7BE2D7223}">
  <sheetPr>
    <tabColor theme="0"/>
  </sheetPr>
  <dimension ref="A1:G6"/>
  <sheetViews>
    <sheetView workbookViewId="0"/>
  </sheetViews>
  <sheetFormatPr baseColWidth="10" defaultColWidth="10.6640625" defaultRowHeight="15.5" x14ac:dyDescent="0.35"/>
  <cols>
    <col min="1" max="2" width="10.6640625" style="204"/>
    <col min="3" max="3" width="20.83203125" style="204" customWidth="1"/>
    <col min="4" max="4" width="26.1640625" style="204" customWidth="1"/>
    <col min="5" max="5" width="18.83203125" style="204" customWidth="1"/>
    <col min="6" max="7" width="10.6640625" style="204"/>
    <col min="8" max="8" width="13.4140625" style="204" customWidth="1"/>
    <col min="9" max="16384" width="10.6640625" style="204"/>
  </cols>
  <sheetData>
    <row r="1" spans="1:7" x14ac:dyDescent="0.35">
      <c r="A1" s="205" t="s">
        <v>15</v>
      </c>
      <c r="B1" s="205"/>
      <c r="C1" s="205"/>
      <c r="D1" s="205"/>
      <c r="E1" s="205"/>
      <c r="G1" s="206"/>
    </row>
    <row r="2" spans="1:7" ht="18" x14ac:dyDescent="0.4">
      <c r="A2" s="205"/>
      <c r="B2" s="207" t="s">
        <v>649</v>
      </c>
      <c r="C2" s="205"/>
      <c r="D2" s="205"/>
      <c r="E2" s="205"/>
      <c r="G2" s="208" t="s">
        <v>256</v>
      </c>
    </row>
    <row r="3" spans="1:7" x14ac:dyDescent="0.35">
      <c r="A3" s="205"/>
      <c r="B3" s="205"/>
      <c r="C3" s="205"/>
      <c r="D3" s="205"/>
      <c r="E3" s="205"/>
      <c r="F3" s="205"/>
      <c r="G3" s="205"/>
    </row>
    <row r="4" spans="1:7" x14ac:dyDescent="0.35">
      <c r="A4" s="205"/>
      <c r="B4" s="47" t="s">
        <v>78</v>
      </c>
      <c r="C4" s="49">
        <v>2022</v>
      </c>
      <c r="D4" s="49">
        <v>2023</v>
      </c>
      <c r="E4" s="49">
        <v>2024</v>
      </c>
      <c r="F4" s="205"/>
      <c r="G4" s="205"/>
    </row>
    <row r="5" spans="1:7" x14ac:dyDescent="0.35">
      <c r="A5" s="220"/>
      <c r="B5" s="48" t="s">
        <v>85</v>
      </c>
      <c r="C5" s="378">
        <v>6</v>
      </c>
      <c r="D5" s="378">
        <v>8</v>
      </c>
      <c r="E5" s="379">
        <v>9</v>
      </c>
      <c r="F5" s="220"/>
      <c r="G5" s="220"/>
    </row>
    <row r="6" spans="1:7" x14ac:dyDescent="0.35">
      <c r="A6" s="205"/>
      <c r="B6" s="205"/>
      <c r="C6" s="205"/>
      <c r="D6" s="221"/>
      <c r="E6" s="205"/>
      <c r="F6" s="205"/>
      <c r="G6" s="205"/>
    </row>
  </sheetData>
  <hyperlinks>
    <hyperlink ref="G2" location="'Tx de repart° pure'!A1" display="Variable précédente" xr:uid="{181C9C9D-7D27-4075-9E43-4815572F5F5E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1">
    <tabColor rgb="FF7030A0"/>
  </sheetPr>
  <dimension ref="B2:H9"/>
  <sheetViews>
    <sheetView showGridLines="0" workbookViewId="0">
      <selection activeCell="H2" sqref="H2"/>
    </sheetView>
  </sheetViews>
  <sheetFormatPr baseColWidth="10" defaultColWidth="11" defaultRowHeight="15.5" x14ac:dyDescent="0.35"/>
  <cols>
    <col min="1" max="1" width="11" style="12"/>
    <col min="2" max="2" width="22.83203125" style="12" customWidth="1"/>
    <col min="3" max="3" width="13.6640625" style="12" customWidth="1"/>
    <col min="4" max="4" width="13" style="12" customWidth="1"/>
    <col min="5" max="5" width="13.25" style="12" customWidth="1"/>
    <col min="6" max="6" width="16.33203125" style="12" bestFit="1" customWidth="1"/>
    <col min="7" max="7" width="16.5" style="12" customWidth="1"/>
    <col min="8" max="16384" width="11" style="12"/>
  </cols>
  <sheetData>
    <row r="2" spans="2:8" ht="18" x14ac:dyDescent="0.4">
      <c r="B2" s="11" t="s">
        <v>0</v>
      </c>
      <c r="H2" s="81" t="s">
        <v>255</v>
      </c>
    </row>
    <row r="4" spans="2:8" x14ac:dyDescent="0.35">
      <c r="B4" s="47" t="s">
        <v>78</v>
      </c>
      <c r="C4" s="49">
        <v>2020</v>
      </c>
      <c r="D4" s="49">
        <v>2021</v>
      </c>
      <c r="E4" s="49">
        <v>2022</v>
      </c>
      <c r="F4" s="49">
        <v>2023</v>
      </c>
      <c r="G4" s="501">
        <v>2024</v>
      </c>
    </row>
    <row r="5" spans="2:8" x14ac:dyDescent="0.35">
      <c r="B5" s="191" t="s">
        <v>408</v>
      </c>
      <c r="C5" s="199">
        <v>814</v>
      </c>
      <c r="D5" s="224">
        <v>780</v>
      </c>
      <c r="E5" s="225" t="s">
        <v>409</v>
      </c>
      <c r="F5" s="225" t="s">
        <v>410</v>
      </c>
      <c r="G5" s="503">
        <v>6290</v>
      </c>
    </row>
    <row r="6" spans="2:8" x14ac:dyDescent="0.35">
      <c r="B6" s="269" t="s">
        <v>411</v>
      </c>
      <c r="C6" s="499" t="s">
        <v>5</v>
      </c>
      <c r="D6" s="495" t="s">
        <v>5</v>
      </c>
      <c r="E6" s="500" t="s">
        <v>5</v>
      </c>
      <c r="F6" s="495" t="s">
        <v>412</v>
      </c>
      <c r="G6" s="504">
        <v>2725</v>
      </c>
    </row>
    <row r="7" spans="2:8" x14ac:dyDescent="0.35">
      <c r="B7" s="47" t="s">
        <v>14</v>
      </c>
      <c r="C7" s="496">
        <v>814</v>
      </c>
      <c r="D7" s="497">
        <v>780</v>
      </c>
      <c r="E7" s="497" t="s">
        <v>409</v>
      </c>
      <c r="F7" s="498" t="s">
        <v>404</v>
      </c>
      <c r="G7" s="504">
        <v>9015</v>
      </c>
    </row>
    <row r="8" spans="2:8" x14ac:dyDescent="0.35">
      <c r="B8" s="12" t="s">
        <v>4</v>
      </c>
      <c r="C8" s="226">
        <v>-31</v>
      </c>
      <c r="D8" s="226">
        <v>-34</v>
      </c>
      <c r="E8" s="226">
        <v>549</v>
      </c>
      <c r="F8" s="225" t="s">
        <v>413</v>
      </c>
      <c r="G8" s="502">
        <v>2777</v>
      </c>
    </row>
    <row r="9" spans="2:8" x14ac:dyDescent="0.35">
      <c r="B9" s="47" t="s">
        <v>179</v>
      </c>
      <c r="C9" s="352">
        <v>-3.6999999999999998E-2</v>
      </c>
      <c r="D9" s="352">
        <v>-4.2000000000000003E-2</v>
      </c>
      <c r="E9" s="352">
        <v>0.70399999999999996</v>
      </c>
      <c r="F9" s="352">
        <v>3.694</v>
      </c>
      <c r="G9" s="494">
        <v>0.44500000000000001</v>
      </c>
    </row>
  </sheetData>
  <hyperlinks>
    <hyperlink ref="H2" location="'Retraités par grade HEPST'!A1" display="Variable suivante" xr:uid="{00000000-0004-0000-1400-000000000000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2">
    <tabColor theme="0"/>
  </sheetPr>
  <dimension ref="B1:H16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5" width="11" style="12"/>
    <col min="6" max="6" width="16.58203125" style="12" customWidth="1"/>
    <col min="7" max="7" width="19" style="12" customWidth="1"/>
    <col min="8" max="16384" width="11" style="12"/>
  </cols>
  <sheetData>
    <row r="1" spans="2:8" x14ac:dyDescent="0.35">
      <c r="H1" s="81" t="s">
        <v>255</v>
      </c>
    </row>
    <row r="2" spans="2:8" ht="18" x14ac:dyDescent="0.4">
      <c r="B2" s="11" t="s">
        <v>414</v>
      </c>
      <c r="H2" s="82" t="s">
        <v>256</v>
      </c>
    </row>
    <row r="4" spans="2:8" x14ac:dyDescent="0.35">
      <c r="B4" s="47" t="s">
        <v>101</v>
      </c>
      <c r="C4" s="52">
        <v>2020</v>
      </c>
      <c r="D4" s="52">
        <v>2021</v>
      </c>
      <c r="E4" s="52">
        <v>2022</v>
      </c>
      <c r="F4" s="52">
        <v>2023</v>
      </c>
      <c r="G4" s="52">
        <v>2024</v>
      </c>
    </row>
    <row r="5" spans="2:8" x14ac:dyDescent="0.35">
      <c r="B5" s="7" t="s">
        <v>59</v>
      </c>
      <c r="C5" s="8">
        <v>81</v>
      </c>
      <c r="D5" s="8">
        <v>80</v>
      </c>
      <c r="E5" s="182">
        <v>105</v>
      </c>
      <c r="F5" s="182">
        <v>581</v>
      </c>
      <c r="G5" s="9">
        <v>647</v>
      </c>
    </row>
    <row r="6" spans="2:8" x14ac:dyDescent="0.35">
      <c r="B6" s="7" t="s">
        <v>60</v>
      </c>
      <c r="C6" s="8">
        <v>4</v>
      </c>
      <c r="D6" s="8">
        <v>4</v>
      </c>
      <c r="E6" s="182">
        <v>56</v>
      </c>
      <c r="F6" s="182">
        <v>55</v>
      </c>
      <c r="G6" s="9">
        <v>57</v>
      </c>
    </row>
    <row r="7" spans="2:8" x14ac:dyDescent="0.35">
      <c r="B7" s="7" t="s">
        <v>61</v>
      </c>
      <c r="C7" s="8">
        <v>143</v>
      </c>
      <c r="D7" s="8">
        <v>138</v>
      </c>
      <c r="E7" s="182">
        <v>195</v>
      </c>
      <c r="F7" s="182">
        <v>764</v>
      </c>
      <c r="G7" s="9">
        <v>850</v>
      </c>
    </row>
    <row r="8" spans="2:8" x14ac:dyDescent="0.35">
      <c r="B8" s="7" t="s">
        <v>62</v>
      </c>
      <c r="C8" s="8">
        <v>152</v>
      </c>
      <c r="D8" s="8">
        <v>147</v>
      </c>
      <c r="E8" s="182">
        <v>248</v>
      </c>
      <c r="F8" s="182">
        <v>952</v>
      </c>
      <c r="G8" s="9">
        <v>1173</v>
      </c>
    </row>
    <row r="9" spans="2:8" x14ac:dyDescent="0.35">
      <c r="B9" s="7" t="s">
        <v>63</v>
      </c>
      <c r="C9" s="8">
        <v>190</v>
      </c>
      <c r="D9" s="8">
        <v>179</v>
      </c>
      <c r="E9" s="182">
        <v>267</v>
      </c>
      <c r="F9" s="182">
        <v>829</v>
      </c>
      <c r="G9" s="9">
        <v>1031</v>
      </c>
    </row>
    <row r="10" spans="2:8" x14ac:dyDescent="0.35">
      <c r="B10" s="7" t="s">
        <v>64</v>
      </c>
      <c r="C10" s="8">
        <v>114</v>
      </c>
      <c r="D10" s="8">
        <v>108</v>
      </c>
      <c r="E10" s="182">
        <v>166</v>
      </c>
      <c r="F10" s="182">
        <v>539</v>
      </c>
      <c r="G10" s="9">
        <v>694</v>
      </c>
    </row>
    <row r="11" spans="2:8" x14ac:dyDescent="0.35">
      <c r="B11" s="7" t="s">
        <v>65</v>
      </c>
      <c r="C11" s="8">
        <v>38</v>
      </c>
      <c r="D11" s="8">
        <v>37</v>
      </c>
      <c r="E11" s="182">
        <v>83</v>
      </c>
      <c r="F11" s="182">
        <v>495</v>
      </c>
      <c r="G11" s="9">
        <v>689</v>
      </c>
    </row>
    <row r="12" spans="2:8" x14ac:dyDescent="0.35">
      <c r="B12" s="7" t="s">
        <v>66</v>
      </c>
      <c r="C12" s="8">
        <v>55</v>
      </c>
      <c r="D12" s="8">
        <v>51</v>
      </c>
      <c r="E12" s="182">
        <v>101</v>
      </c>
      <c r="F12" s="182">
        <v>391</v>
      </c>
      <c r="G12" s="9">
        <v>546</v>
      </c>
    </row>
    <row r="13" spans="2:8" x14ac:dyDescent="0.35">
      <c r="B13" s="7" t="s">
        <v>67</v>
      </c>
      <c r="C13" s="8">
        <v>24</v>
      </c>
      <c r="D13" s="8">
        <v>24</v>
      </c>
      <c r="E13" s="182">
        <v>73</v>
      </c>
      <c r="F13" s="182">
        <v>240</v>
      </c>
      <c r="G13" s="9">
        <v>344</v>
      </c>
    </row>
    <row r="14" spans="2:8" x14ac:dyDescent="0.35">
      <c r="B14" s="7" t="s">
        <v>68</v>
      </c>
      <c r="C14" s="8">
        <v>8</v>
      </c>
      <c r="D14" s="8">
        <v>7</v>
      </c>
      <c r="E14" s="182">
        <v>27</v>
      </c>
      <c r="F14" s="182">
        <v>120</v>
      </c>
      <c r="G14" s="9">
        <v>190</v>
      </c>
    </row>
    <row r="15" spans="2:8" x14ac:dyDescent="0.35">
      <c r="B15" s="51" t="s">
        <v>69</v>
      </c>
      <c r="C15" s="50">
        <v>5</v>
      </c>
      <c r="D15" s="50">
        <v>5</v>
      </c>
      <c r="E15" s="218">
        <v>8</v>
      </c>
      <c r="F15" s="409">
        <v>39</v>
      </c>
      <c r="G15" s="229">
        <v>69</v>
      </c>
    </row>
    <row r="16" spans="2:8" x14ac:dyDescent="0.35">
      <c r="B16" s="47" t="s">
        <v>14</v>
      </c>
      <c r="C16" s="52">
        <v>814</v>
      </c>
      <c r="D16" s="171">
        <v>780</v>
      </c>
      <c r="E16" s="228">
        <v>1329</v>
      </c>
      <c r="F16" s="359" t="s">
        <v>410</v>
      </c>
      <c r="G16" s="230">
        <v>6290</v>
      </c>
    </row>
  </sheetData>
  <hyperlinks>
    <hyperlink ref="H1" location="'Retraités par grade EPST'!A1" display="Variable suivante" xr:uid="{00000000-0004-0000-1500-000000000000}"/>
    <hyperlink ref="H2" location="Retraités!A1" display="Variable précédente" xr:uid="{00000000-0004-0000-1500-000001000000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F36F-F70F-475A-9575-E8D3A34B0723}">
  <sheetPr>
    <tabColor theme="0"/>
  </sheetPr>
  <dimension ref="A1:G16"/>
  <sheetViews>
    <sheetView workbookViewId="0">
      <selection activeCell="F1" sqref="F1"/>
    </sheetView>
  </sheetViews>
  <sheetFormatPr baseColWidth="10" defaultColWidth="10.6640625" defaultRowHeight="15.5" x14ac:dyDescent="0.35"/>
  <cols>
    <col min="1" max="1" width="10.6640625" style="204"/>
    <col min="2" max="2" width="10.6640625" style="204" customWidth="1"/>
    <col min="3" max="3" width="17.75" style="204" customWidth="1"/>
    <col min="4" max="5" width="24.08203125" style="204" customWidth="1"/>
    <col min="6" max="16384" width="10.6640625" style="204"/>
  </cols>
  <sheetData>
    <row r="1" spans="1:7" x14ac:dyDescent="0.35">
      <c r="A1" s="205"/>
      <c r="B1" s="205"/>
      <c r="C1" s="205"/>
      <c r="D1" s="205"/>
      <c r="E1" s="205"/>
      <c r="F1" s="206" t="s">
        <v>255</v>
      </c>
      <c r="G1" s="205"/>
    </row>
    <row r="2" spans="1:7" ht="18" x14ac:dyDescent="0.4">
      <c r="A2" s="205"/>
      <c r="B2" s="207" t="s">
        <v>778</v>
      </c>
      <c r="C2" s="205"/>
      <c r="D2" s="205"/>
      <c r="E2" s="205"/>
      <c r="F2" s="208" t="s">
        <v>256</v>
      </c>
      <c r="G2" s="205"/>
    </row>
    <row r="3" spans="1:7" x14ac:dyDescent="0.35">
      <c r="A3" s="205"/>
      <c r="B3" s="205"/>
      <c r="C3" s="205"/>
      <c r="D3" s="205"/>
      <c r="E3" s="205"/>
      <c r="F3" s="205"/>
      <c r="G3" s="205"/>
    </row>
    <row r="4" spans="1:7" x14ac:dyDescent="0.35">
      <c r="A4" s="205"/>
      <c r="B4" s="47" t="s">
        <v>101</v>
      </c>
      <c r="C4" s="52">
        <v>2022</v>
      </c>
      <c r="D4" s="52">
        <v>2023</v>
      </c>
      <c r="E4" s="52">
        <v>2024</v>
      </c>
      <c r="F4" s="205"/>
      <c r="G4" s="205"/>
    </row>
    <row r="5" spans="1:7" x14ac:dyDescent="0.35">
      <c r="A5" s="205"/>
      <c r="B5" s="7" t="s">
        <v>59</v>
      </c>
      <c r="C5" s="182" t="s">
        <v>5</v>
      </c>
      <c r="D5" s="182" t="s">
        <v>5</v>
      </c>
      <c r="E5" s="110" t="s">
        <v>5</v>
      </c>
      <c r="F5" s="205"/>
      <c r="G5" s="205"/>
    </row>
    <row r="6" spans="1:7" x14ac:dyDescent="0.35">
      <c r="A6" s="205"/>
      <c r="B6" s="7" t="s">
        <v>60</v>
      </c>
      <c r="C6" s="182" t="s">
        <v>5</v>
      </c>
      <c r="D6" s="182" t="s">
        <v>5</v>
      </c>
      <c r="E6" s="110" t="s">
        <v>5</v>
      </c>
      <c r="F6" s="205"/>
      <c r="G6" s="205"/>
    </row>
    <row r="7" spans="1:7" x14ac:dyDescent="0.35">
      <c r="A7" s="205"/>
      <c r="B7" s="7" t="s">
        <v>61</v>
      </c>
      <c r="C7" s="182" t="s">
        <v>5</v>
      </c>
      <c r="D7" s="182">
        <v>2</v>
      </c>
      <c r="E7" s="110">
        <v>2</v>
      </c>
      <c r="F7" s="205"/>
      <c r="G7" s="205"/>
    </row>
    <row r="8" spans="1:7" x14ac:dyDescent="0.35">
      <c r="A8" s="205"/>
      <c r="B8" s="7" t="s">
        <v>62</v>
      </c>
      <c r="C8" s="182" t="s">
        <v>5</v>
      </c>
      <c r="D8" s="182">
        <v>42</v>
      </c>
      <c r="E8" s="110">
        <v>109</v>
      </c>
      <c r="F8" s="205"/>
      <c r="G8" s="205"/>
    </row>
    <row r="9" spans="1:7" x14ac:dyDescent="0.35">
      <c r="A9" s="205"/>
      <c r="B9" s="7" t="s">
        <v>63</v>
      </c>
      <c r="C9" s="182" t="s">
        <v>5</v>
      </c>
      <c r="D9" s="182">
        <v>43</v>
      </c>
      <c r="E9" s="110">
        <v>67</v>
      </c>
      <c r="F9" s="205"/>
      <c r="G9" s="205"/>
    </row>
    <row r="10" spans="1:7" x14ac:dyDescent="0.35">
      <c r="A10" s="205"/>
      <c r="B10" s="7" t="s">
        <v>64</v>
      </c>
      <c r="C10" s="182" t="s">
        <v>5</v>
      </c>
      <c r="D10" s="182">
        <v>298</v>
      </c>
      <c r="E10" s="110">
        <v>338</v>
      </c>
      <c r="F10" s="205"/>
      <c r="G10" s="205"/>
    </row>
    <row r="11" spans="1:7" x14ac:dyDescent="0.35">
      <c r="A11" s="205"/>
      <c r="B11" s="7" t="s">
        <v>65</v>
      </c>
      <c r="C11" s="182" t="s">
        <v>5</v>
      </c>
      <c r="D11" s="182">
        <v>298</v>
      </c>
      <c r="E11" s="110">
        <v>618</v>
      </c>
      <c r="F11" s="205"/>
      <c r="G11" s="205"/>
    </row>
    <row r="12" spans="1:7" x14ac:dyDescent="0.35">
      <c r="A12" s="205"/>
      <c r="B12" s="7" t="s">
        <v>66</v>
      </c>
      <c r="C12" s="182" t="s">
        <v>5</v>
      </c>
      <c r="D12" s="182">
        <v>549</v>
      </c>
      <c r="E12" s="110">
        <v>1590</v>
      </c>
      <c r="F12" s="205"/>
      <c r="G12" s="205"/>
    </row>
    <row r="13" spans="1:7" x14ac:dyDescent="0.35">
      <c r="A13" s="205"/>
      <c r="B13" s="7" t="s">
        <v>67</v>
      </c>
      <c r="C13" s="182" t="s">
        <v>5</v>
      </c>
      <c r="D13" s="182" t="s">
        <v>5</v>
      </c>
      <c r="E13" s="110" t="s">
        <v>5</v>
      </c>
      <c r="F13" s="205"/>
      <c r="G13" s="205"/>
    </row>
    <row r="14" spans="1:7" x14ac:dyDescent="0.35">
      <c r="A14" s="205"/>
      <c r="B14" s="7" t="s">
        <v>68</v>
      </c>
      <c r="C14" s="182" t="s">
        <v>5</v>
      </c>
      <c r="D14" s="182">
        <v>1</v>
      </c>
      <c r="E14" s="110">
        <v>1</v>
      </c>
      <c r="F14" s="205"/>
      <c r="G14" s="205"/>
    </row>
    <row r="15" spans="1:7" x14ac:dyDescent="0.35">
      <c r="A15" s="205"/>
      <c r="B15" s="51" t="s">
        <v>69</v>
      </c>
      <c r="C15" s="218" t="s">
        <v>5</v>
      </c>
      <c r="D15" s="409" t="s">
        <v>5</v>
      </c>
      <c r="E15" s="360" t="s">
        <v>5</v>
      </c>
      <c r="F15" s="205"/>
      <c r="G15" s="205"/>
    </row>
    <row r="16" spans="1:7" x14ac:dyDescent="0.35">
      <c r="A16" s="12"/>
      <c r="B16" s="47" t="s">
        <v>14</v>
      </c>
      <c r="C16" s="228" t="s">
        <v>5</v>
      </c>
      <c r="D16" s="505">
        <v>1233</v>
      </c>
      <c r="E16" s="230">
        <v>2725</v>
      </c>
      <c r="F16" s="205"/>
      <c r="G16" s="205"/>
    </row>
  </sheetData>
  <hyperlinks>
    <hyperlink ref="F2" location="'Retraités par grade HEPST'!A1" display="Variable précédente" xr:uid="{812D116A-94FD-4DEB-9658-924B3913429D}"/>
    <hyperlink ref="F1" location="'Retr. par grade et sexe AC'!A1" display="Variable suivante" xr:uid="{E984821E-1C09-445D-81CD-CA0F9BA9F82B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9">
    <tabColor theme="0"/>
  </sheetPr>
  <dimension ref="B1:I17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2"/>
    <col min="3" max="3" width="14.5" style="2" customWidth="1"/>
    <col min="4" max="4" width="15" style="2" customWidth="1"/>
    <col min="5" max="5" width="16.6640625" style="2" customWidth="1"/>
    <col min="6" max="8" width="11" style="2"/>
    <col min="9" max="9" width="17.33203125" style="2" bestFit="1" customWidth="1"/>
    <col min="10" max="16384" width="11" style="2"/>
  </cols>
  <sheetData>
    <row r="1" spans="2:9" x14ac:dyDescent="0.35">
      <c r="I1" s="81" t="s">
        <v>255</v>
      </c>
    </row>
    <row r="2" spans="2:9" ht="18" x14ac:dyDescent="0.4">
      <c r="B2" s="80" t="s">
        <v>415</v>
      </c>
      <c r="I2" s="82" t="s">
        <v>256</v>
      </c>
    </row>
    <row r="4" spans="2:9" x14ac:dyDescent="0.35">
      <c r="B4" s="47" t="s">
        <v>101</v>
      </c>
      <c r="C4" s="52" t="s">
        <v>82</v>
      </c>
      <c r="D4" s="52" t="s">
        <v>83</v>
      </c>
      <c r="E4" s="52" t="s">
        <v>14</v>
      </c>
    </row>
    <row r="5" spans="2:9" x14ac:dyDescent="0.35">
      <c r="B5" s="7" t="s">
        <v>59</v>
      </c>
      <c r="C5" s="8">
        <v>547</v>
      </c>
      <c r="D5" s="8">
        <v>100</v>
      </c>
      <c r="E5" s="95">
        <v>647</v>
      </c>
    </row>
    <row r="6" spans="2:9" x14ac:dyDescent="0.35">
      <c r="B6" s="7" t="s">
        <v>60</v>
      </c>
      <c r="C6" s="8">
        <v>51</v>
      </c>
      <c r="D6" s="8">
        <v>6</v>
      </c>
      <c r="E6" s="95">
        <v>57</v>
      </c>
    </row>
    <row r="7" spans="2:9" x14ac:dyDescent="0.35">
      <c r="B7" s="7" t="s">
        <v>61</v>
      </c>
      <c r="C7" s="8">
        <v>756</v>
      </c>
      <c r="D7" s="8">
        <v>94</v>
      </c>
      <c r="E7" s="95">
        <v>850</v>
      </c>
    </row>
    <row r="8" spans="2:9" x14ac:dyDescent="0.35">
      <c r="B8" s="7" t="s">
        <v>62</v>
      </c>
      <c r="C8" s="8">
        <v>978</v>
      </c>
      <c r="D8" s="8">
        <v>195</v>
      </c>
      <c r="E8" s="95">
        <v>1173</v>
      </c>
    </row>
    <row r="9" spans="2:9" x14ac:dyDescent="0.35">
      <c r="B9" s="7" t="s">
        <v>63</v>
      </c>
      <c r="C9" s="8">
        <v>866</v>
      </c>
      <c r="D9" s="8">
        <v>165</v>
      </c>
      <c r="E9" s="95">
        <v>1031</v>
      </c>
    </row>
    <row r="10" spans="2:9" x14ac:dyDescent="0.35">
      <c r="B10" s="7" t="s">
        <v>64</v>
      </c>
      <c r="C10" s="8">
        <v>578</v>
      </c>
      <c r="D10" s="8">
        <v>116</v>
      </c>
      <c r="E10" s="95">
        <v>694</v>
      </c>
    </row>
    <row r="11" spans="2:9" x14ac:dyDescent="0.35">
      <c r="B11" s="7" t="s">
        <v>65</v>
      </c>
      <c r="C11" s="8">
        <v>587</v>
      </c>
      <c r="D11" s="8">
        <v>102</v>
      </c>
      <c r="E11" s="95">
        <v>689</v>
      </c>
    </row>
    <row r="12" spans="2:9" x14ac:dyDescent="0.35">
      <c r="B12" s="7" t="s">
        <v>66</v>
      </c>
      <c r="C12" s="8">
        <v>459</v>
      </c>
      <c r="D12" s="8">
        <v>87</v>
      </c>
      <c r="E12" s="95">
        <v>546</v>
      </c>
    </row>
    <row r="13" spans="2:9" x14ac:dyDescent="0.35">
      <c r="B13" s="7" t="s">
        <v>67</v>
      </c>
      <c r="C13" s="8">
        <v>304</v>
      </c>
      <c r="D13" s="8">
        <v>40</v>
      </c>
      <c r="E13" s="95">
        <v>344</v>
      </c>
    </row>
    <row r="14" spans="2:9" x14ac:dyDescent="0.35">
      <c r="B14" s="7" t="s">
        <v>68</v>
      </c>
      <c r="C14" s="8">
        <v>156</v>
      </c>
      <c r="D14" s="8">
        <v>34</v>
      </c>
      <c r="E14" s="95">
        <v>190</v>
      </c>
    </row>
    <row r="15" spans="2:9" x14ac:dyDescent="0.35">
      <c r="B15" s="51" t="s">
        <v>69</v>
      </c>
      <c r="C15" s="104">
        <v>60</v>
      </c>
      <c r="D15" s="104">
        <v>9</v>
      </c>
      <c r="E15" s="95">
        <v>69</v>
      </c>
    </row>
    <row r="16" spans="2:9" x14ac:dyDescent="0.35">
      <c r="B16" s="107" t="s">
        <v>14</v>
      </c>
      <c r="C16" s="125">
        <v>5342</v>
      </c>
      <c r="D16" s="125">
        <v>948</v>
      </c>
      <c r="E16" s="125">
        <v>6290</v>
      </c>
    </row>
    <row r="17" spans="3:5" x14ac:dyDescent="0.35">
      <c r="C17" s="187"/>
      <c r="D17" s="187"/>
      <c r="E17" s="188"/>
    </row>
  </sheetData>
  <hyperlinks>
    <hyperlink ref="I1" location="'Retr. par grade et sexe EPST'!A1" display="Variable suivante" xr:uid="{00000000-0004-0000-1C00-000000000000}"/>
    <hyperlink ref="I2" location="'Retraités par grade EPST'!A1" display="Variable précédente" xr:uid="{00000000-0004-0000-1C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D80A-218B-4498-A2BD-F8EDACE49415}">
  <sheetPr>
    <tabColor theme="0"/>
  </sheetPr>
  <dimension ref="A1:E38"/>
  <sheetViews>
    <sheetView showGridLines="0" workbookViewId="0"/>
  </sheetViews>
  <sheetFormatPr baseColWidth="10" defaultRowHeight="15.5" x14ac:dyDescent="0.35"/>
  <cols>
    <col min="2" max="2" width="13.83203125" customWidth="1"/>
    <col min="4" max="4" width="63.83203125" customWidth="1"/>
    <col min="5" max="5" width="13.33203125" customWidth="1"/>
  </cols>
  <sheetData>
    <row r="1" spans="1:4" x14ac:dyDescent="0.35">
      <c r="A1" s="2" t="s">
        <v>211</v>
      </c>
      <c r="B1" s="2"/>
      <c r="C1" s="2"/>
      <c r="D1" s="2"/>
    </row>
    <row r="2" spans="1:4" x14ac:dyDescent="0.35">
      <c r="A2" s="2"/>
      <c r="B2" s="67" t="s">
        <v>722</v>
      </c>
      <c r="C2" s="2"/>
      <c r="D2" s="2"/>
    </row>
    <row r="3" spans="1:4" ht="17" customHeight="1" x14ac:dyDescent="0.35">
      <c r="A3" s="2"/>
      <c r="B3" s="68"/>
      <c r="C3" s="68"/>
      <c r="D3" s="2"/>
    </row>
    <row r="4" spans="1:4" ht="27.5" customHeight="1" x14ac:dyDescent="0.35">
      <c r="A4" s="2"/>
      <c r="B4" s="394" t="s">
        <v>679</v>
      </c>
      <c r="C4" s="522" t="s">
        <v>680</v>
      </c>
      <c r="D4" s="523" t="s">
        <v>681</v>
      </c>
    </row>
    <row r="5" spans="1:4" ht="18.5" customHeight="1" x14ac:dyDescent="0.35">
      <c r="A5" s="2"/>
      <c r="B5" s="395"/>
      <c r="C5" s="521"/>
      <c r="D5" s="521"/>
    </row>
    <row r="6" spans="1:4" ht="31" x14ac:dyDescent="0.35">
      <c r="A6" s="2"/>
      <c r="B6" s="395" t="s">
        <v>682</v>
      </c>
      <c r="C6" s="396" t="s">
        <v>680</v>
      </c>
      <c r="D6" s="396" t="s">
        <v>683</v>
      </c>
    </row>
    <row r="7" spans="1:4" ht="34.5" customHeight="1" x14ac:dyDescent="0.35">
      <c r="A7" s="2"/>
      <c r="B7" s="395" t="s">
        <v>684</v>
      </c>
      <c r="C7" s="396" t="s">
        <v>680</v>
      </c>
      <c r="D7" s="396" t="s">
        <v>685</v>
      </c>
    </row>
    <row r="8" spans="1:4" ht="46.5" x14ac:dyDescent="0.35">
      <c r="A8" s="2"/>
      <c r="B8" s="395" t="s">
        <v>686</v>
      </c>
      <c r="C8" s="396" t="s">
        <v>680</v>
      </c>
      <c r="D8" s="395" t="s">
        <v>687</v>
      </c>
    </row>
    <row r="9" spans="1:4" ht="59.5" customHeight="1" x14ac:dyDescent="0.35">
      <c r="A9" s="2"/>
      <c r="B9" s="395" t="s">
        <v>688</v>
      </c>
      <c r="C9" s="396" t="s">
        <v>680</v>
      </c>
      <c r="D9" s="396" t="s">
        <v>689</v>
      </c>
    </row>
    <row r="10" spans="1:4" ht="51" customHeight="1" x14ac:dyDescent="0.35">
      <c r="A10" s="2"/>
      <c r="B10" s="395" t="s">
        <v>690</v>
      </c>
      <c r="C10" s="396" t="s">
        <v>680</v>
      </c>
      <c r="D10" s="396" t="s">
        <v>691</v>
      </c>
    </row>
    <row r="11" spans="1:4" ht="47" customHeight="1" x14ac:dyDescent="0.35">
      <c r="A11" s="2"/>
      <c r="B11" s="395" t="s">
        <v>692</v>
      </c>
      <c r="C11" s="396" t="s">
        <v>680</v>
      </c>
      <c r="D11" s="396" t="s">
        <v>693</v>
      </c>
    </row>
    <row r="12" spans="1:4" ht="39" customHeight="1" x14ac:dyDescent="0.35">
      <c r="A12" s="2"/>
      <c r="B12" s="520" t="s">
        <v>694</v>
      </c>
      <c r="C12" s="521" t="s">
        <v>680</v>
      </c>
      <c r="D12" s="521" t="s">
        <v>695</v>
      </c>
    </row>
    <row r="13" spans="1:4" x14ac:dyDescent="0.35">
      <c r="A13" s="2"/>
      <c r="B13" s="520"/>
      <c r="C13" s="521"/>
      <c r="D13" s="521"/>
    </row>
    <row r="14" spans="1:4" ht="31" x14ac:dyDescent="0.35">
      <c r="A14" s="2"/>
      <c r="B14" s="395" t="s">
        <v>453</v>
      </c>
      <c r="C14" s="396" t="s">
        <v>680</v>
      </c>
      <c r="D14" s="396" t="s">
        <v>696</v>
      </c>
    </row>
    <row r="15" spans="1:4" ht="24.5" customHeight="1" x14ac:dyDescent="0.35">
      <c r="A15" s="2"/>
      <c r="B15" s="520" t="s">
        <v>697</v>
      </c>
      <c r="C15" s="521" t="s">
        <v>680</v>
      </c>
      <c r="D15" s="521" t="s">
        <v>698</v>
      </c>
    </row>
    <row r="16" spans="1:4" x14ac:dyDescent="0.35">
      <c r="A16" s="2"/>
      <c r="B16" s="520"/>
      <c r="C16" s="521"/>
      <c r="D16" s="521"/>
    </row>
    <row r="17" spans="1:4" ht="31" x14ac:dyDescent="0.35">
      <c r="A17" s="2"/>
      <c r="B17" s="395" t="s">
        <v>699</v>
      </c>
      <c r="C17" s="396" t="s">
        <v>680</v>
      </c>
      <c r="D17" s="396" t="s">
        <v>700</v>
      </c>
    </row>
    <row r="18" spans="1:4" x14ac:dyDescent="0.35">
      <c r="A18" s="2"/>
      <c r="B18" s="395" t="s">
        <v>75</v>
      </c>
      <c r="C18" s="397" t="s">
        <v>701</v>
      </c>
      <c r="D18" s="396" t="s">
        <v>702</v>
      </c>
    </row>
    <row r="19" spans="1:4" x14ac:dyDescent="0.35">
      <c r="A19" s="2"/>
      <c r="B19" s="395" t="s">
        <v>76</v>
      </c>
      <c r="C19" s="398" t="s">
        <v>701</v>
      </c>
      <c r="D19" s="396" t="s">
        <v>703</v>
      </c>
    </row>
    <row r="20" spans="1:4" x14ac:dyDescent="0.35">
      <c r="A20" s="2"/>
      <c r="B20" s="395" t="s">
        <v>60</v>
      </c>
      <c r="C20" s="398" t="s">
        <v>701</v>
      </c>
      <c r="D20" s="396" t="s">
        <v>704</v>
      </c>
    </row>
    <row r="21" spans="1:4" x14ac:dyDescent="0.35">
      <c r="A21" s="2"/>
      <c r="B21" s="395" t="s">
        <v>205</v>
      </c>
      <c r="C21" s="398" t="s">
        <v>701</v>
      </c>
      <c r="D21" s="396" t="s">
        <v>705</v>
      </c>
    </row>
    <row r="22" spans="1:4" x14ac:dyDescent="0.35">
      <c r="A22" s="2"/>
      <c r="B22" s="395" t="s">
        <v>182</v>
      </c>
      <c r="C22" s="398" t="s">
        <v>701</v>
      </c>
      <c r="D22" s="396" t="s">
        <v>706</v>
      </c>
    </row>
    <row r="23" spans="1:4" x14ac:dyDescent="0.35">
      <c r="A23" s="2"/>
      <c r="B23" s="395" t="s">
        <v>204</v>
      </c>
      <c r="C23" s="398" t="s">
        <v>701</v>
      </c>
      <c r="D23" s="396" t="s">
        <v>707</v>
      </c>
    </row>
    <row r="24" spans="1:4" x14ac:dyDescent="0.35">
      <c r="A24" s="2"/>
      <c r="B24" s="395" t="s">
        <v>83</v>
      </c>
      <c r="C24" s="398" t="s">
        <v>701</v>
      </c>
      <c r="D24" s="396" t="s">
        <v>708</v>
      </c>
    </row>
    <row r="25" spans="1:4" x14ac:dyDescent="0.35">
      <c r="A25" s="2"/>
      <c r="B25" s="395" t="s">
        <v>82</v>
      </c>
      <c r="C25" s="398" t="s">
        <v>701</v>
      </c>
      <c r="D25" s="396" t="s">
        <v>709</v>
      </c>
    </row>
    <row r="26" spans="1:4" x14ac:dyDescent="0.35">
      <c r="A26" s="2"/>
      <c r="B26" s="395" t="s">
        <v>243</v>
      </c>
      <c r="C26" s="398" t="s">
        <v>701</v>
      </c>
      <c r="D26" s="396" t="s">
        <v>710</v>
      </c>
    </row>
    <row r="27" spans="1:4" x14ac:dyDescent="0.35">
      <c r="A27" s="2"/>
      <c r="B27" s="395" t="s">
        <v>245</v>
      </c>
      <c r="C27" s="398" t="s">
        <v>701</v>
      </c>
      <c r="D27" s="396" t="s">
        <v>711</v>
      </c>
    </row>
    <row r="28" spans="1:4" x14ac:dyDescent="0.35">
      <c r="A28" s="2"/>
      <c r="B28" s="395" t="s">
        <v>247</v>
      </c>
      <c r="C28" s="398" t="s">
        <v>701</v>
      </c>
      <c r="D28" s="396" t="s">
        <v>712</v>
      </c>
    </row>
    <row r="29" spans="1:4" x14ac:dyDescent="0.35">
      <c r="A29" s="2"/>
      <c r="B29" s="395" t="s">
        <v>59</v>
      </c>
      <c r="C29" s="398" t="s">
        <v>701</v>
      </c>
      <c r="D29" s="396" t="s">
        <v>713</v>
      </c>
    </row>
    <row r="30" spans="1:4" x14ac:dyDescent="0.35">
      <c r="A30" s="2"/>
      <c r="B30" s="399" t="s">
        <v>253</v>
      </c>
      <c r="C30" s="398" t="s">
        <v>701</v>
      </c>
      <c r="D30" s="399" t="s">
        <v>714</v>
      </c>
    </row>
    <row r="31" spans="1:4" x14ac:dyDescent="0.35">
      <c r="A31" s="2"/>
      <c r="B31" s="400" t="s">
        <v>251</v>
      </c>
      <c r="C31" s="398" t="s">
        <v>701</v>
      </c>
      <c r="D31" s="400" t="s">
        <v>715</v>
      </c>
    </row>
    <row r="32" spans="1:4" ht="10" customHeight="1" x14ac:dyDescent="0.35">
      <c r="A32" s="2"/>
      <c r="B32" s="520" t="s">
        <v>716</v>
      </c>
      <c r="C32" s="521" t="s">
        <v>680</v>
      </c>
      <c r="D32" s="521" t="s">
        <v>741</v>
      </c>
    </row>
    <row r="33" spans="1:5" x14ac:dyDescent="0.35">
      <c r="A33" s="2"/>
      <c r="B33" s="520"/>
      <c r="C33" s="521"/>
      <c r="D33" s="521"/>
    </row>
    <row r="34" spans="1:5" x14ac:dyDescent="0.35">
      <c r="A34" s="2"/>
      <c r="B34" s="520"/>
      <c r="C34" s="521"/>
      <c r="D34" s="521"/>
    </row>
    <row r="35" spans="1:5" ht="90.5" customHeight="1" x14ac:dyDescent="0.35">
      <c r="A35" s="2"/>
      <c r="B35" s="395" t="s">
        <v>717</v>
      </c>
      <c r="C35" s="396" t="s">
        <v>680</v>
      </c>
      <c r="D35" s="395" t="s">
        <v>718</v>
      </c>
      <c r="E35" s="389"/>
    </row>
    <row r="36" spans="1:5" ht="46.5" customHeight="1" x14ac:dyDescent="0.35">
      <c r="B36" s="520" t="s">
        <v>719</v>
      </c>
      <c r="C36" s="521" t="s">
        <v>680</v>
      </c>
      <c r="D36" s="521" t="s">
        <v>720</v>
      </c>
    </row>
    <row r="37" spans="1:5" x14ac:dyDescent="0.35">
      <c r="B37" s="520"/>
      <c r="C37" s="521"/>
      <c r="D37" s="521"/>
    </row>
    <row r="38" spans="1:5" x14ac:dyDescent="0.35">
      <c r="B38" s="401" t="s">
        <v>319</v>
      </c>
      <c r="C38" s="402" t="s">
        <v>680</v>
      </c>
      <c r="D38" s="402" t="s">
        <v>721</v>
      </c>
    </row>
  </sheetData>
  <mergeCells count="14">
    <mergeCell ref="C4:C5"/>
    <mergeCell ref="D4:D5"/>
    <mergeCell ref="B12:B13"/>
    <mergeCell ref="C12:C13"/>
    <mergeCell ref="D12:D13"/>
    <mergeCell ref="B15:B16"/>
    <mergeCell ref="C15:C16"/>
    <mergeCell ref="D15:D16"/>
    <mergeCell ref="B36:B37"/>
    <mergeCell ref="C36:C37"/>
    <mergeCell ref="D36:D37"/>
    <mergeCell ref="B32:B34"/>
    <mergeCell ref="C32:C34"/>
    <mergeCell ref="D32:D34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CDFA-576A-4122-8448-C10F8D098683}">
  <sheetPr>
    <tabColor theme="0"/>
  </sheetPr>
  <dimension ref="A1:J17"/>
  <sheetViews>
    <sheetView workbookViewId="0">
      <selection activeCell="I1" sqref="I1"/>
    </sheetView>
  </sheetViews>
  <sheetFormatPr baseColWidth="10" defaultColWidth="10.6640625" defaultRowHeight="15.5" x14ac:dyDescent="0.35"/>
  <cols>
    <col min="1" max="2" width="10.6640625" style="204"/>
    <col min="3" max="3" width="13.75" style="204" customWidth="1"/>
    <col min="4" max="4" width="15.1640625" style="204" customWidth="1"/>
    <col min="5" max="5" width="16.5" style="204" customWidth="1"/>
    <col min="6" max="16384" width="10.6640625" style="204"/>
  </cols>
  <sheetData>
    <row r="1" spans="1:10" x14ac:dyDescent="0.35">
      <c r="A1" s="197"/>
      <c r="B1" s="197"/>
      <c r="C1" s="197"/>
      <c r="D1" s="197"/>
      <c r="E1" s="197"/>
      <c r="F1" s="197"/>
      <c r="G1" s="197"/>
      <c r="H1" s="197"/>
      <c r="I1" s="206" t="s">
        <v>255</v>
      </c>
      <c r="J1" s="197"/>
    </row>
    <row r="2" spans="1:10" ht="18" x14ac:dyDescent="0.4">
      <c r="A2" s="197"/>
      <c r="B2" s="212" t="s">
        <v>416</v>
      </c>
      <c r="C2" s="197"/>
      <c r="D2" s="197"/>
      <c r="E2" s="197"/>
      <c r="F2" s="197"/>
      <c r="G2" s="197"/>
      <c r="H2" s="197"/>
      <c r="I2" s="82" t="s">
        <v>256</v>
      </c>
      <c r="J2" s="197"/>
    </row>
    <row r="3" spans="1:10" x14ac:dyDescent="0.35">
      <c r="A3" s="197"/>
      <c r="B3" s="197"/>
      <c r="C3" s="197"/>
      <c r="D3" s="197"/>
      <c r="E3" s="197"/>
      <c r="F3" s="197"/>
      <c r="G3" s="197"/>
      <c r="H3" s="197"/>
      <c r="I3" s="197"/>
      <c r="J3" s="197"/>
    </row>
    <row r="4" spans="1:10" x14ac:dyDescent="0.35">
      <c r="A4" s="197"/>
      <c r="B4" s="47" t="s">
        <v>101</v>
      </c>
      <c r="C4" s="52" t="s">
        <v>82</v>
      </c>
      <c r="D4" s="52" t="s">
        <v>83</v>
      </c>
      <c r="E4" s="52" t="s">
        <v>14</v>
      </c>
      <c r="F4" s="197"/>
      <c r="G4" s="197"/>
      <c r="H4" s="197"/>
      <c r="I4" s="197"/>
      <c r="J4" s="197"/>
    </row>
    <row r="5" spans="1:10" x14ac:dyDescent="0.35">
      <c r="A5" s="197"/>
      <c r="B5" s="7" t="s">
        <v>59</v>
      </c>
      <c r="C5" s="8" t="s">
        <v>5</v>
      </c>
      <c r="D5" s="8" t="s">
        <v>5</v>
      </c>
      <c r="E5" s="95" t="s">
        <v>5</v>
      </c>
      <c r="F5" s="197"/>
      <c r="G5" s="197"/>
      <c r="H5" s="197"/>
      <c r="I5" s="197"/>
      <c r="J5" s="197"/>
    </row>
    <row r="6" spans="1:10" x14ac:dyDescent="0.35">
      <c r="A6" s="197"/>
      <c r="B6" s="7" t="s">
        <v>60</v>
      </c>
      <c r="C6" s="8" t="s">
        <v>5</v>
      </c>
      <c r="D6" s="8" t="s">
        <v>5</v>
      </c>
      <c r="E6" s="95" t="s">
        <v>5</v>
      </c>
      <c r="F6" s="197"/>
      <c r="G6" s="197"/>
      <c r="H6" s="197"/>
      <c r="I6" s="197"/>
      <c r="J6" s="197"/>
    </row>
    <row r="7" spans="1:10" x14ac:dyDescent="0.35">
      <c r="A7" s="197"/>
      <c r="B7" s="7" t="s">
        <v>61</v>
      </c>
      <c r="C7" s="8">
        <v>2</v>
      </c>
      <c r="D7" s="8" t="s">
        <v>5</v>
      </c>
      <c r="E7" s="95" t="s">
        <v>5</v>
      </c>
      <c r="F7" s="197"/>
      <c r="G7" s="197"/>
      <c r="H7" s="197"/>
      <c r="I7" s="197"/>
      <c r="J7" s="197"/>
    </row>
    <row r="8" spans="1:10" x14ac:dyDescent="0.35">
      <c r="A8" s="197"/>
      <c r="B8" s="7" t="s">
        <v>62</v>
      </c>
      <c r="C8" s="8">
        <v>100</v>
      </c>
      <c r="D8" s="8" t="s">
        <v>5</v>
      </c>
      <c r="E8" s="95">
        <v>109</v>
      </c>
      <c r="F8" s="197"/>
      <c r="G8" s="197"/>
      <c r="H8" s="197"/>
      <c r="I8" s="197"/>
      <c r="J8" s="197"/>
    </row>
    <row r="9" spans="1:10" x14ac:dyDescent="0.35">
      <c r="A9" s="197"/>
      <c r="B9" s="7" t="s">
        <v>63</v>
      </c>
      <c r="C9" s="8">
        <v>55</v>
      </c>
      <c r="D9" s="8">
        <v>12</v>
      </c>
      <c r="E9" s="95">
        <v>67</v>
      </c>
      <c r="F9" s="197"/>
      <c r="G9" s="197"/>
      <c r="H9" s="197"/>
      <c r="I9" s="197"/>
      <c r="J9" s="197"/>
    </row>
    <row r="10" spans="1:10" x14ac:dyDescent="0.35">
      <c r="A10" s="197"/>
      <c r="B10" s="7" t="s">
        <v>64</v>
      </c>
      <c r="C10" s="8">
        <v>273</v>
      </c>
      <c r="D10" s="8">
        <v>65</v>
      </c>
      <c r="E10" s="95">
        <v>338</v>
      </c>
      <c r="F10" s="197"/>
      <c r="G10" s="197"/>
      <c r="H10" s="197"/>
      <c r="I10" s="197"/>
      <c r="J10" s="197"/>
    </row>
    <row r="11" spans="1:10" x14ac:dyDescent="0.35">
      <c r="A11" s="197"/>
      <c r="B11" s="7" t="s">
        <v>65</v>
      </c>
      <c r="C11" s="8">
        <v>508</v>
      </c>
      <c r="D11" s="8">
        <v>110</v>
      </c>
      <c r="E11" s="95">
        <v>618</v>
      </c>
      <c r="F11" s="197"/>
      <c r="G11" s="197"/>
      <c r="H11" s="197"/>
      <c r="I11" s="197"/>
      <c r="J11" s="197"/>
    </row>
    <row r="12" spans="1:10" x14ac:dyDescent="0.35">
      <c r="A12" s="197"/>
      <c r="B12" s="7" t="s">
        <v>66</v>
      </c>
      <c r="C12" s="8">
        <v>1086</v>
      </c>
      <c r="D12" s="8">
        <v>504</v>
      </c>
      <c r="E12" s="95">
        <v>1590</v>
      </c>
      <c r="F12" s="197"/>
      <c r="G12" s="197"/>
      <c r="H12" s="197"/>
      <c r="I12" s="197"/>
      <c r="J12" s="197"/>
    </row>
    <row r="13" spans="1:10" x14ac:dyDescent="0.35">
      <c r="A13" s="197"/>
      <c r="B13" s="7" t="s">
        <v>67</v>
      </c>
      <c r="C13" s="8" t="s">
        <v>5</v>
      </c>
      <c r="D13" s="8" t="s">
        <v>5</v>
      </c>
      <c r="E13" s="95" t="s">
        <v>5</v>
      </c>
      <c r="F13" s="197"/>
      <c r="G13" s="197"/>
      <c r="H13" s="197"/>
      <c r="I13" s="197"/>
      <c r="J13" s="197"/>
    </row>
    <row r="14" spans="1:10" x14ac:dyDescent="0.35">
      <c r="A14" s="197"/>
      <c r="B14" s="7" t="s">
        <v>68</v>
      </c>
      <c r="C14" s="8">
        <v>1</v>
      </c>
      <c r="D14" s="8" t="s">
        <v>5</v>
      </c>
      <c r="E14" s="95" t="s">
        <v>5</v>
      </c>
      <c r="F14" s="197"/>
      <c r="G14" s="197"/>
      <c r="H14" s="197"/>
      <c r="I14" s="197"/>
      <c r="J14" s="197"/>
    </row>
    <row r="15" spans="1:10" x14ac:dyDescent="0.35">
      <c r="A15" s="197"/>
      <c r="B15" s="51" t="s">
        <v>69</v>
      </c>
      <c r="C15" s="104" t="s">
        <v>5</v>
      </c>
      <c r="D15" s="104" t="s">
        <v>5</v>
      </c>
      <c r="E15" s="124" t="s">
        <v>5</v>
      </c>
      <c r="F15" s="197"/>
      <c r="G15" s="197"/>
      <c r="H15" s="197"/>
      <c r="I15" s="197"/>
      <c r="J15" s="197"/>
    </row>
    <row r="16" spans="1:10" x14ac:dyDescent="0.35">
      <c r="A16" s="197"/>
      <c r="B16" s="107" t="s">
        <v>14</v>
      </c>
      <c r="C16" s="125">
        <v>2025</v>
      </c>
      <c r="D16" s="125">
        <v>700</v>
      </c>
      <c r="E16" s="125">
        <v>2725</v>
      </c>
      <c r="F16" s="197"/>
      <c r="G16" s="197"/>
      <c r="H16" s="197"/>
      <c r="I16" s="197"/>
      <c r="J16" s="197"/>
    </row>
    <row r="17" spans="1:10" x14ac:dyDescent="0.35">
      <c r="A17" s="197"/>
      <c r="B17" s="197"/>
      <c r="C17" s="231"/>
      <c r="D17" s="231"/>
      <c r="E17" s="232"/>
      <c r="F17" s="197"/>
      <c r="G17" s="197"/>
      <c r="H17" s="197"/>
      <c r="I17" s="197"/>
      <c r="J17" s="197"/>
    </row>
  </sheetData>
  <hyperlinks>
    <hyperlink ref="I1" location="'Retr par grade et age AC'!A1" display="Variable suivante" xr:uid="{4272787A-4218-42B3-8559-AE6FE0999A58}"/>
    <hyperlink ref="I2" location="'Retr. par grade et sexe AC'!A1" display="Variable précédente" xr:uid="{3FC0F4AD-833D-4BC3-90AE-494FCE108887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C640-F96E-414C-ADC9-80D6AEC3933D}">
  <sheetPr>
    <tabColor theme="0"/>
  </sheetPr>
  <dimension ref="A1:J17"/>
  <sheetViews>
    <sheetView workbookViewId="0">
      <selection activeCell="I1" sqref="I1"/>
    </sheetView>
  </sheetViews>
  <sheetFormatPr baseColWidth="10" defaultColWidth="10.6640625" defaultRowHeight="15.5" x14ac:dyDescent="0.35"/>
  <cols>
    <col min="1" max="16384" width="10.6640625" style="204"/>
  </cols>
  <sheetData>
    <row r="1" spans="1:10" x14ac:dyDescent="0.35">
      <c r="A1" s="197"/>
      <c r="B1" s="197"/>
      <c r="C1" s="197"/>
      <c r="D1" s="197"/>
      <c r="E1" s="197"/>
      <c r="F1" s="197"/>
      <c r="G1" s="197"/>
      <c r="H1" s="197"/>
      <c r="I1" s="206" t="s">
        <v>255</v>
      </c>
      <c r="J1" s="197"/>
    </row>
    <row r="2" spans="1:10" ht="18" x14ac:dyDescent="0.4">
      <c r="A2" s="197"/>
      <c r="B2" s="212" t="s">
        <v>422</v>
      </c>
      <c r="C2" s="197"/>
      <c r="D2" s="197"/>
      <c r="E2" s="197"/>
      <c r="F2" s="197"/>
      <c r="G2" s="197"/>
      <c r="H2" s="197"/>
      <c r="I2" s="208" t="s">
        <v>256</v>
      </c>
      <c r="J2" s="197"/>
    </row>
    <row r="3" spans="1:10" x14ac:dyDescent="0.35">
      <c r="A3" s="197"/>
      <c r="B3" s="197"/>
      <c r="C3" s="197"/>
      <c r="D3" s="197"/>
      <c r="E3" s="197"/>
      <c r="F3" s="197"/>
      <c r="G3" s="197"/>
      <c r="H3" s="197"/>
      <c r="I3" s="197"/>
      <c r="J3" s="197"/>
    </row>
    <row r="4" spans="1:10" x14ac:dyDescent="0.35">
      <c r="A4" s="197"/>
      <c r="B4" s="47" t="s">
        <v>79</v>
      </c>
      <c r="C4" s="52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  <c r="I4" s="197"/>
      <c r="J4" s="197"/>
    </row>
    <row r="5" spans="1:10" x14ac:dyDescent="0.35">
      <c r="A5" s="197"/>
      <c r="B5" s="7" t="s">
        <v>59</v>
      </c>
      <c r="C5" s="8">
        <v>4</v>
      </c>
      <c r="D5" s="8">
        <v>52</v>
      </c>
      <c r="E5" s="8">
        <v>209</v>
      </c>
      <c r="F5" s="8">
        <v>202</v>
      </c>
      <c r="G5" s="8">
        <v>180</v>
      </c>
      <c r="H5" s="95">
        <v>647</v>
      </c>
      <c r="I5" s="197"/>
      <c r="J5" s="197"/>
    </row>
    <row r="6" spans="1:10" x14ac:dyDescent="0.35">
      <c r="A6" s="197"/>
      <c r="B6" s="7" t="s">
        <v>60</v>
      </c>
      <c r="C6" s="8" t="s">
        <v>779</v>
      </c>
      <c r="D6" s="8">
        <v>6</v>
      </c>
      <c r="E6" s="8">
        <v>12</v>
      </c>
      <c r="F6" s="8">
        <v>13</v>
      </c>
      <c r="G6" s="8">
        <v>26</v>
      </c>
      <c r="H6" s="95">
        <v>57</v>
      </c>
      <c r="I6" s="197"/>
      <c r="J6" s="197"/>
    </row>
    <row r="7" spans="1:10" x14ac:dyDescent="0.35">
      <c r="A7" s="197"/>
      <c r="B7" s="7" t="s">
        <v>61</v>
      </c>
      <c r="C7" s="8">
        <v>4</v>
      </c>
      <c r="D7" s="8">
        <v>56</v>
      </c>
      <c r="E7" s="8">
        <v>236</v>
      </c>
      <c r="F7" s="8">
        <v>297</v>
      </c>
      <c r="G7" s="8">
        <v>257</v>
      </c>
      <c r="H7" s="95">
        <v>850</v>
      </c>
      <c r="I7" s="197"/>
      <c r="J7" s="197"/>
    </row>
    <row r="8" spans="1:10" x14ac:dyDescent="0.35">
      <c r="A8" s="197"/>
      <c r="B8" s="7" t="s">
        <v>62</v>
      </c>
      <c r="C8" s="8">
        <v>3</v>
      </c>
      <c r="D8" s="8">
        <v>88</v>
      </c>
      <c r="E8" s="8">
        <v>307</v>
      </c>
      <c r="F8" s="8">
        <v>423</v>
      </c>
      <c r="G8" s="8">
        <v>352</v>
      </c>
      <c r="H8" s="95">
        <v>1173</v>
      </c>
      <c r="I8" s="197"/>
      <c r="J8" s="197"/>
    </row>
    <row r="9" spans="1:10" x14ac:dyDescent="0.35">
      <c r="A9" s="197"/>
      <c r="B9" s="7" t="s">
        <v>63</v>
      </c>
      <c r="C9" s="8">
        <v>11</v>
      </c>
      <c r="D9" s="8">
        <v>76</v>
      </c>
      <c r="E9" s="8">
        <v>233</v>
      </c>
      <c r="F9" s="8">
        <v>303</v>
      </c>
      <c r="G9" s="8">
        <v>408</v>
      </c>
      <c r="H9" s="95">
        <v>1031</v>
      </c>
      <c r="I9" s="197"/>
      <c r="J9" s="197"/>
    </row>
    <row r="10" spans="1:10" x14ac:dyDescent="0.35">
      <c r="A10" s="197"/>
      <c r="B10" s="7" t="s">
        <v>64</v>
      </c>
      <c r="C10" s="8">
        <v>11</v>
      </c>
      <c r="D10" s="8">
        <v>49</v>
      </c>
      <c r="E10" s="8">
        <v>175</v>
      </c>
      <c r="F10" s="8">
        <v>211</v>
      </c>
      <c r="G10" s="8">
        <v>248</v>
      </c>
      <c r="H10" s="95">
        <v>694</v>
      </c>
      <c r="I10" s="197"/>
      <c r="J10" s="197"/>
    </row>
    <row r="11" spans="1:10" x14ac:dyDescent="0.35">
      <c r="A11" s="197"/>
      <c r="B11" s="7" t="s">
        <v>65</v>
      </c>
      <c r="C11" s="8">
        <v>9</v>
      </c>
      <c r="D11" s="8">
        <v>35</v>
      </c>
      <c r="E11" s="8">
        <v>115</v>
      </c>
      <c r="F11" s="8">
        <v>186</v>
      </c>
      <c r="G11" s="8">
        <v>344</v>
      </c>
      <c r="H11" s="95">
        <v>689</v>
      </c>
      <c r="I11" s="197"/>
      <c r="J11" s="197"/>
    </row>
    <row r="12" spans="1:10" x14ac:dyDescent="0.35">
      <c r="A12" s="197"/>
      <c r="B12" s="7" t="s">
        <v>66</v>
      </c>
      <c r="C12" s="8">
        <v>9</v>
      </c>
      <c r="D12" s="8">
        <v>34</v>
      </c>
      <c r="E12" s="8">
        <v>71</v>
      </c>
      <c r="F12" s="8">
        <v>180</v>
      </c>
      <c r="G12" s="8">
        <v>252</v>
      </c>
      <c r="H12" s="95">
        <v>546</v>
      </c>
      <c r="I12" s="197"/>
      <c r="J12" s="197"/>
    </row>
    <row r="13" spans="1:10" x14ac:dyDescent="0.35">
      <c r="A13" s="197"/>
      <c r="B13" s="7" t="s">
        <v>67</v>
      </c>
      <c r="C13" s="8">
        <v>8</v>
      </c>
      <c r="D13" s="8">
        <v>12</v>
      </c>
      <c r="E13" s="8">
        <v>34</v>
      </c>
      <c r="F13" s="8">
        <v>86</v>
      </c>
      <c r="G13" s="8">
        <v>204</v>
      </c>
      <c r="H13" s="95">
        <v>344</v>
      </c>
      <c r="I13" s="197"/>
      <c r="J13" s="197"/>
    </row>
    <row r="14" spans="1:10" x14ac:dyDescent="0.35">
      <c r="A14" s="197"/>
      <c r="B14" s="7" t="s">
        <v>68</v>
      </c>
      <c r="C14" s="8">
        <v>4</v>
      </c>
      <c r="D14" s="8">
        <v>8</v>
      </c>
      <c r="E14" s="8">
        <v>16</v>
      </c>
      <c r="F14" s="8">
        <v>38</v>
      </c>
      <c r="G14" s="8">
        <v>124</v>
      </c>
      <c r="H14" s="95">
        <v>190</v>
      </c>
      <c r="I14" s="197"/>
      <c r="J14" s="197"/>
    </row>
    <row r="15" spans="1:10" x14ac:dyDescent="0.35">
      <c r="A15" s="197"/>
      <c r="B15" s="51" t="s">
        <v>69</v>
      </c>
      <c r="C15" s="104">
        <v>2</v>
      </c>
      <c r="D15" s="104">
        <v>1</v>
      </c>
      <c r="E15" s="104">
        <v>6</v>
      </c>
      <c r="F15" s="104">
        <v>12</v>
      </c>
      <c r="G15" s="104">
        <v>48</v>
      </c>
      <c r="H15" s="124">
        <v>69</v>
      </c>
      <c r="I15" s="197"/>
      <c r="J15" s="197"/>
    </row>
    <row r="16" spans="1:10" x14ac:dyDescent="0.35">
      <c r="A16" s="2"/>
      <c r="B16" s="107" t="s">
        <v>14</v>
      </c>
      <c r="C16" s="125">
        <v>65</v>
      </c>
      <c r="D16" s="125">
        <v>417</v>
      </c>
      <c r="E16" s="125">
        <v>1414</v>
      </c>
      <c r="F16" s="125">
        <v>1951</v>
      </c>
      <c r="G16" s="125">
        <v>2443</v>
      </c>
      <c r="H16" s="125">
        <v>6290</v>
      </c>
      <c r="I16" s="197"/>
      <c r="J16" s="197"/>
    </row>
    <row r="17" spans="3:8" x14ac:dyDescent="0.35">
      <c r="C17" s="277"/>
      <c r="D17" s="277"/>
      <c r="E17" s="277"/>
      <c r="F17" s="277"/>
      <c r="G17" s="277"/>
      <c r="H17" s="277"/>
    </row>
  </sheetData>
  <hyperlinks>
    <hyperlink ref="I1" location="'Retr par grade et age EPST'!A1" display="Variable suivante" xr:uid="{8C22CEF5-EABB-4DE8-B6C4-E78D14C9FE60}"/>
    <hyperlink ref="I2" location="'Retr. par grade et sexe EPST'!A1" display="Variable précédente" xr:uid="{26ED9B5E-95C2-4E2F-B016-00AA5F65FDF5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D22C-C5F3-4D78-B82D-C0DA934A994F}">
  <sheetPr>
    <tabColor theme="0"/>
  </sheetPr>
  <dimension ref="A1:J17"/>
  <sheetViews>
    <sheetView workbookViewId="0">
      <selection activeCell="I1" sqref="I1"/>
    </sheetView>
  </sheetViews>
  <sheetFormatPr baseColWidth="10" defaultColWidth="10.6640625" defaultRowHeight="15.5" x14ac:dyDescent="0.35"/>
  <cols>
    <col min="1" max="7" width="10.6640625" style="204"/>
    <col min="8" max="8" width="13.25" style="204" customWidth="1"/>
    <col min="9" max="16384" width="10.6640625" style="204"/>
  </cols>
  <sheetData>
    <row r="1" spans="1:10" x14ac:dyDescent="0.35">
      <c r="A1" s="197"/>
      <c r="B1" s="197"/>
      <c r="C1" s="197"/>
      <c r="D1" s="197"/>
      <c r="E1" s="197"/>
      <c r="F1" s="197"/>
      <c r="G1" s="197"/>
      <c r="H1" s="197"/>
      <c r="I1" s="206" t="s">
        <v>255</v>
      </c>
      <c r="J1" s="197"/>
    </row>
    <row r="2" spans="1:10" ht="18" x14ac:dyDescent="0.4">
      <c r="A2" s="197"/>
      <c r="B2" s="212" t="s">
        <v>424</v>
      </c>
      <c r="C2" s="197"/>
      <c r="D2" s="197"/>
      <c r="E2" s="197"/>
      <c r="F2" s="197"/>
      <c r="G2" s="197"/>
      <c r="H2" s="197"/>
      <c r="I2" s="208" t="s">
        <v>256</v>
      </c>
      <c r="J2" s="197"/>
    </row>
    <row r="3" spans="1:10" x14ac:dyDescent="0.35">
      <c r="A3" s="197"/>
      <c r="B3" s="197"/>
      <c r="C3" s="197"/>
      <c r="D3" s="197"/>
      <c r="E3" s="197"/>
      <c r="F3" s="197"/>
      <c r="G3" s="197"/>
      <c r="H3" s="197"/>
      <c r="I3" s="197"/>
      <c r="J3" s="197"/>
    </row>
    <row r="4" spans="1:10" x14ac:dyDescent="0.35">
      <c r="A4" s="197"/>
      <c r="B4" s="47" t="s">
        <v>79</v>
      </c>
      <c r="C4" s="52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  <c r="I4" s="197"/>
      <c r="J4" s="197"/>
    </row>
    <row r="5" spans="1:10" x14ac:dyDescent="0.35">
      <c r="A5" s="197"/>
      <c r="B5" s="7" t="s">
        <v>59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  <c r="H5" s="95" t="s">
        <v>5</v>
      </c>
      <c r="I5" s="197"/>
      <c r="J5" s="197"/>
    </row>
    <row r="6" spans="1:10" x14ac:dyDescent="0.35">
      <c r="A6" s="197"/>
      <c r="B6" s="7" t="s">
        <v>60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95" t="s">
        <v>5</v>
      </c>
      <c r="I6" s="197"/>
      <c r="J6" s="197"/>
    </row>
    <row r="7" spans="1:10" x14ac:dyDescent="0.35">
      <c r="A7" s="197"/>
      <c r="B7" s="7" t="s">
        <v>61</v>
      </c>
      <c r="C7" s="8" t="s">
        <v>5</v>
      </c>
      <c r="D7" s="8" t="s">
        <v>5</v>
      </c>
      <c r="E7" s="8">
        <v>2</v>
      </c>
      <c r="F7" s="8" t="s">
        <v>5</v>
      </c>
      <c r="G7" s="8" t="s">
        <v>5</v>
      </c>
      <c r="H7" s="95">
        <v>2</v>
      </c>
      <c r="I7" s="197"/>
      <c r="J7" s="197"/>
    </row>
    <row r="8" spans="1:10" x14ac:dyDescent="0.35">
      <c r="A8" s="197"/>
      <c r="B8" s="7" t="s">
        <v>62</v>
      </c>
      <c r="C8" s="8">
        <v>4</v>
      </c>
      <c r="D8" s="8">
        <v>29</v>
      </c>
      <c r="E8" s="8">
        <v>27</v>
      </c>
      <c r="F8" s="8">
        <v>37</v>
      </c>
      <c r="G8" s="8">
        <v>12</v>
      </c>
      <c r="H8" s="95">
        <v>109</v>
      </c>
      <c r="I8" s="197"/>
      <c r="J8" s="197"/>
    </row>
    <row r="9" spans="1:10" x14ac:dyDescent="0.35">
      <c r="A9" s="197"/>
      <c r="B9" s="7" t="s">
        <v>63</v>
      </c>
      <c r="C9" s="8">
        <v>1</v>
      </c>
      <c r="D9" s="8">
        <v>12</v>
      </c>
      <c r="E9" s="8">
        <v>11</v>
      </c>
      <c r="F9" s="8">
        <v>13</v>
      </c>
      <c r="G9" s="8">
        <v>30</v>
      </c>
      <c r="H9" s="95">
        <v>67</v>
      </c>
      <c r="I9" s="197"/>
      <c r="J9" s="197"/>
    </row>
    <row r="10" spans="1:10" x14ac:dyDescent="0.35">
      <c r="A10" s="197"/>
      <c r="B10" s="7" t="s">
        <v>64</v>
      </c>
      <c r="C10" s="8">
        <v>19</v>
      </c>
      <c r="D10" s="8">
        <v>112</v>
      </c>
      <c r="E10" s="8">
        <v>120</v>
      </c>
      <c r="F10" s="8">
        <v>50</v>
      </c>
      <c r="G10" s="8">
        <v>37</v>
      </c>
      <c r="H10" s="95">
        <v>338</v>
      </c>
      <c r="I10" s="197"/>
      <c r="J10" s="197"/>
    </row>
    <row r="11" spans="1:10" x14ac:dyDescent="0.35">
      <c r="A11" s="197"/>
      <c r="B11" s="7" t="s">
        <v>65</v>
      </c>
      <c r="C11" s="8">
        <v>44</v>
      </c>
      <c r="D11" s="8">
        <v>247</v>
      </c>
      <c r="E11" s="8">
        <v>222</v>
      </c>
      <c r="F11" s="8">
        <v>80</v>
      </c>
      <c r="G11" s="8">
        <v>25</v>
      </c>
      <c r="H11" s="95">
        <v>618</v>
      </c>
      <c r="I11" s="197"/>
      <c r="J11" s="197"/>
    </row>
    <row r="12" spans="1:10" x14ac:dyDescent="0.35">
      <c r="A12" s="197"/>
      <c r="B12" s="7" t="s">
        <v>66</v>
      </c>
      <c r="C12" s="8">
        <v>120</v>
      </c>
      <c r="D12" s="8">
        <v>417</v>
      </c>
      <c r="E12" s="8">
        <v>439</v>
      </c>
      <c r="F12" s="8">
        <v>388</v>
      </c>
      <c r="G12" s="8">
        <v>226</v>
      </c>
      <c r="H12" s="95">
        <v>1590</v>
      </c>
      <c r="I12" s="197"/>
      <c r="J12" s="197"/>
    </row>
    <row r="13" spans="1:10" x14ac:dyDescent="0.35">
      <c r="A13" s="197"/>
      <c r="B13" s="7" t="s">
        <v>67</v>
      </c>
      <c r="C13" s="8" t="s">
        <v>5</v>
      </c>
      <c r="D13" s="8" t="s">
        <v>5</v>
      </c>
      <c r="E13" s="8" t="s">
        <v>5</v>
      </c>
      <c r="F13" s="8" t="s">
        <v>5</v>
      </c>
      <c r="G13" s="8" t="s">
        <v>5</v>
      </c>
      <c r="H13" s="95" t="s">
        <v>5</v>
      </c>
      <c r="I13" s="197"/>
      <c r="J13" s="197"/>
    </row>
    <row r="14" spans="1:10" x14ac:dyDescent="0.35">
      <c r="A14" s="197"/>
      <c r="B14" s="7" t="s">
        <v>68</v>
      </c>
      <c r="C14" s="8" t="s">
        <v>5</v>
      </c>
      <c r="D14" s="8" t="s">
        <v>5</v>
      </c>
      <c r="E14" s="8">
        <v>1</v>
      </c>
      <c r="F14" s="8" t="s">
        <v>5</v>
      </c>
      <c r="G14" s="8" t="s">
        <v>5</v>
      </c>
      <c r="H14" s="95">
        <v>1</v>
      </c>
      <c r="I14" s="197"/>
      <c r="J14" s="197"/>
    </row>
    <row r="15" spans="1:10" x14ac:dyDescent="0.35">
      <c r="A15" s="197"/>
      <c r="B15" s="51" t="s">
        <v>69</v>
      </c>
      <c r="C15" s="104" t="s">
        <v>5</v>
      </c>
      <c r="D15" s="104" t="s">
        <v>5</v>
      </c>
      <c r="E15" s="104" t="s">
        <v>5</v>
      </c>
      <c r="F15" s="104" t="s">
        <v>5</v>
      </c>
      <c r="G15" s="104" t="s">
        <v>5</v>
      </c>
      <c r="H15" s="124" t="s">
        <v>5</v>
      </c>
      <c r="I15" s="197"/>
      <c r="J15" s="197"/>
    </row>
    <row r="16" spans="1:10" x14ac:dyDescent="0.35">
      <c r="A16" s="2"/>
      <c r="B16" s="107" t="s">
        <v>14</v>
      </c>
      <c r="C16" s="125">
        <v>188</v>
      </c>
      <c r="D16" s="125">
        <v>817</v>
      </c>
      <c r="E16" s="125">
        <v>822</v>
      </c>
      <c r="F16" s="125">
        <v>568</v>
      </c>
      <c r="G16" s="125">
        <v>330</v>
      </c>
      <c r="H16" s="125">
        <v>2725</v>
      </c>
      <c r="I16" s="197"/>
      <c r="J16" s="197"/>
    </row>
    <row r="17" spans="3:8" x14ac:dyDescent="0.35">
      <c r="C17" s="506"/>
      <c r="D17" s="506"/>
      <c r="E17" s="506"/>
      <c r="F17" s="506"/>
      <c r="G17" s="506"/>
      <c r="H17" s="506"/>
    </row>
  </sheetData>
  <hyperlinks>
    <hyperlink ref="I1" location="'Retr par âge et par sexe AC'!A1" display="Variable suivante" xr:uid="{9C975817-132F-4E40-97BA-0CDFDC312748}"/>
    <hyperlink ref="I2" location="'Retr par grade et age AC'!A1" display="Variable précédente" xr:uid="{13F8C299-61FD-4F1C-88BA-99E04F164A41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1A77-6C30-4F94-A967-8767828559F5}">
  <sheetPr>
    <tabColor theme="0"/>
  </sheetPr>
  <dimension ref="A1:K22"/>
  <sheetViews>
    <sheetView workbookViewId="0">
      <selection activeCell="J1" sqref="J1"/>
    </sheetView>
  </sheetViews>
  <sheetFormatPr baseColWidth="10" defaultColWidth="10.6640625" defaultRowHeight="15.5" x14ac:dyDescent="0.35"/>
  <cols>
    <col min="1" max="16384" width="10.6640625" style="204"/>
  </cols>
  <sheetData>
    <row r="1" spans="1:11" x14ac:dyDescent="0.35">
      <c r="A1" s="205"/>
      <c r="B1" s="205"/>
      <c r="C1" s="205"/>
      <c r="D1" s="205"/>
      <c r="E1" s="205"/>
      <c r="F1" s="205"/>
      <c r="G1" s="205"/>
      <c r="H1" s="205"/>
      <c r="I1" s="205"/>
      <c r="J1" s="206" t="s">
        <v>255</v>
      </c>
      <c r="K1" s="205"/>
    </row>
    <row r="2" spans="1:11" ht="18" x14ac:dyDescent="0.4">
      <c r="A2" s="205"/>
      <c r="B2" s="207" t="s">
        <v>425</v>
      </c>
      <c r="C2" s="205"/>
      <c r="D2" s="205"/>
      <c r="E2" s="205"/>
      <c r="F2" s="205"/>
      <c r="G2" s="205"/>
      <c r="H2" s="205"/>
      <c r="I2" s="205"/>
      <c r="J2" s="208" t="s">
        <v>256</v>
      </c>
      <c r="K2" s="205"/>
    </row>
    <row r="3" spans="1:11" x14ac:dyDescent="0.3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5">
      <c r="A4" s="205"/>
      <c r="B4" s="47" t="s">
        <v>79</v>
      </c>
      <c r="C4" s="52" t="s">
        <v>80</v>
      </c>
      <c r="D4" s="52" t="s">
        <v>7</v>
      </c>
      <c r="E4" s="52" t="s">
        <v>81</v>
      </c>
      <c r="F4" s="52" t="s">
        <v>7</v>
      </c>
      <c r="G4" s="52" t="s">
        <v>14</v>
      </c>
      <c r="H4" s="52" t="s">
        <v>7</v>
      </c>
      <c r="I4" s="205"/>
      <c r="J4" s="205"/>
      <c r="K4" s="205"/>
    </row>
    <row r="5" spans="1:11" x14ac:dyDescent="0.35">
      <c r="A5" s="205"/>
      <c r="B5" s="7" t="s">
        <v>417</v>
      </c>
      <c r="C5" s="8">
        <v>51</v>
      </c>
      <c r="D5" s="10">
        <v>8.0999999999999996E-3</v>
      </c>
      <c r="E5" s="8">
        <v>14</v>
      </c>
      <c r="F5" s="10">
        <v>2.2000000000000001E-3</v>
      </c>
      <c r="G5" s="95">
        <v>65</v>
      </c>
      <c r="H5" s="10">
        <v>1.03E-2</v>
      </c>
      <c r="I5" s="205"/>
      <c r="J5" s="205"/>
      <c r="K5" s="205"/>
    </row>
    <row r="6" spans="1:11" x14ac:dyDescent="0.35">
      <c r="A6" s="205"/>
      <c r="B6" s="7">
        <v>65</v>
      </c>
      <c r="C6" s="8">
        <v>28</v>
      </c>
      <c r="D6" s="10">
        <v>4.4999999999999997E-3</v>
      </c>
      <c r="E6" s="8">
        <v>10</v>
      </c>
      <c r="F6" s="10">
        <v>1.6000000000000001E-3</v>
      </c>
      <c r="G6" s="95">
        <v>38</v>
      </c>
      <c r="H6" s="10">
        <v>6.0000000000000001E-3</v>
      </c>
      <c r="I6" s="205"/>
      <c r="J6" s="205"/>
      <c r="K6" s="205"/>
    </row>
    <row r="7" spans="1:11" x14ac:dyDescent="0.35">
      <c r="A7" s="205"/>
      <c r="B7" s="7">
        <v>66</v>
      </c>
      <c r="C7" s="8">
        <v>41</v>
      </c>
      <c r="D7" s="10">
        <v>6.4999999999999997E-3</v>
      </c>
      <c r="E7" s="8">
        <v>26</v>
      </c>
      <c r="F7" s="10">
        <v>4.1000000000000003E-3</v>
      </c>
      <c r="G7" s="95">
        <v>67</v>
      </c>
      <c r="H7" s="10">
        <v>1.0699999999999999E-2</v>
      </c>
      <c r="I7" s="205"/>
      <c r="J7" s="205"/>
      <c r="K7" s="205"/>
    </row>
    <row r="8" spans="1:11" x14ac:dyDescent="0.35">
      <c r="A8" s="205"/>
      <c r="B8" s="7">
        <v>67</v>
      </c>
      <c r="C8" s="8">
        <v>36</v>
      </c>
      <c r="D8" s="10">
        <v>5.7000000000000002E-3</v>
      </c>
      <c r="E8" s="8">
        <v>25</v>
      </c>
      <c r="F8" s="10">
        <v>4.0000000000000001E-3</v>
      </c>
      <c r="G8" s="95">
        <v>61</v>
      </c>
      <c r="H8" s="10">
        <v>9.7000000000000003E-3</v>
      </c>
      <c r="I8" s="205"/>
      <c r="J8" s="205"/>
      <c r="K8" s="205"/>
    </row>
    <row r="9" spans="1:11" x14ac:dyDescent="0.35">
      <c r="A9" s="205"/>
      <c r="B9" s="7">
        <v>68</v>
      </c>
      <c r="C9" s="8">
        <v>81</v>
      </c>
      <c r="D9" s="10">
        <v>1.29E-2</v>
      </c>
      <c r="E9" s="8">
        <v>37</v>
      </c>
      <c r="F9" s="10">
        <v>5.8999999999999999E-3</v>
      </c>
      <c r="G9" s="95">
        <v>118</v>
      </c>
      <c r="H9" s="10">
        <v>1.8800000000000001E-2</v>
      </c>
      <c r="I9" s="205"/>
      <c r="J9" s="205"/>
      <c r="K9" s="205"/>
    </row>
    <row r="10" spans="1:11" x14ac:dyDescent="0.35">
      <c r="A10" s="205"/>
      <c r="B10" s="7">
        <v>69</v>
      </c>
      <c r="C10" s="8">
        <v>93</v>
      </c>
      <c r="D10" s="10">
        <v>1.4800000000000001E-2</v>
      </c>
      <c r="E10" s="8">
        <v>40</v>
      </c>
      <c r="F10" s="10">
        <v>6.4000000000000003E-3</v>
      </c>
      <c r="G10" s="95">
        <v>133</v>
      </c>
      <c r="H10" s="10">
        <v>2.1100000000000001E-2</v>
      </c>
      <c r="I10" s="205"/>
      <c r="J10" s="205"/>
      <c r="K10" s="205"/>
    </row>
    <row r="11" spans="1:11" x14ac:dyDescent="0.35">
      <c r="A11" s="205"/>
      <c r="B11" s="7">
        <v>70</v>
      </c>
      <c r="C11" s="8">
        <v>189</v>
      </c>
      <c r="D11" s="10">
        <v>0.03</v>
      </c>
      <c r="E11" s="8">
        <v>49</v>
      </c>
      <c r="F11" s="10">
        <v>7.7999999999999996E-3</v>
      </c>
      <c r="G11" s="95">
        <v>238</v>
      </c>
      <c r="H11" s="10">
        <v>3.78E-2</v>
      </c>
      <c r="I11" s="205"/>
      <c r="J11" s="205"/>
      <c r="K11" s="205"/>
    </row>
    <row r="12" spans="1:11" x14ac:dyDescent="0.35">
      <c r="A12" s="205"/>
      <c r="B12" s="7">
        <v>71</v>
      </c>
      <c r="C12" s="8">
        <v>173</v>
      </c>
      <c r="D12" s="10">
        <v>2.75E-2</v>
      </c>
      <c r="E12" s="8">
        <v>42</v>
      </c>
      <c r="F12" s="10">
        <v>6.7000000000000002E-3</v>
      </c>
      <c r="G12" s="95">
        <v>215</v>
      </c>
      <c r="H12" s="10">
        <v>3.4200000000000001E-2</v>
      </c>
      <c r="I12" s="205"/>
      <c r="J12" s="205"/>
      <c r="K12" s="215"/>
    </row>
    <row r="13" spans="1:11" x14ac:dyDescent="0.35">
      <c r="A13" s="205"/>
      <c r="B13" s="7">
        <v>72</v>
      </c>
      <c r="C13" s="8">
        <v>288</v>
      </c>
      <c r="D13" s="10">
        <v>4.58E-2</v>
      </c>
      <c r="E13" s="8">
        <v>69</v>
      </c>
      <c r="F13" s="10">
        <v>1.0999999999999999E-2</v>
      </c>
      <c r="G13" s="95">
        <v>357</v>
      </c>
      <c r="H13" s="10">
        <v>5.6800000000000003E-2</v>
      </c>
      <c r="I13" s="205"/>
      <c r="J13" s="205"/>
      <c r="K13" s="205"/>
    </row>
    <row r="14" spans="1:11" x14ac:dyDescent="0.35">
      <c r="A14" s="205"/>
      <c r="B14" s="7">
        <v>73</v>
      </c>
      <c r="C14" s="8">
        <v>167</v>
      </c>
      <c r="D14" s="10">
        <v>2.6599999999999999E-2</v>
      </c>
      <c r="E14" s="8">
        <v>49</v>
      </c>
      <c r="F14" s="10">
        <v>7.7999999999999996E-3</v>
      </c>
      <c r="G14" s="95">
        <v>216</v>
      </c>
      <c r="H14" s="10">
        <v>3.4299999999999997E-2</v>
      </c>
      <c r="I14" s="205"/>
      <c r="J14" s="205"/>
      <c r="K14" s="205"/>
    </row>
    <row r="15" spans="1:11" x14ac:dyDescent="0.35">
      <c r="A15" s="205"/>
      <c r="B15" s="7">
        <v>74</v>
      </c>
      <c r="C15" s="8">
        <v>300</v>
      </c>
      <c r="D15" s="10">
        <v>4.7699999999999999E-2</v>
      </c>
      <c r="E15" s="8">
        <v>88</v>
      </c>
      <c r="F15" s="10">
        <v>1.4E-2</v>
      </c>
      <c r="G15" s="95">
        <v>388</v>
      </c>
      <c r="H15" s="10">
        <v>6.1699999999999998E-2</v>
      </c>
      <c r="I15" s="205"/>
      <c r="J15" s="215"/>
      <c r="K15" s="205"/>
    </row>
    <row r="16" spans="1:11" x14ac:dyDescent="0.35">
      <c r="A16" s="205"/>
      <c r="B16" s="7">
        <v>75</v>
      </c>
      <c r="C16" s="8">
        <v>384</v>
      </c>
      <c r="D16" s="10">
        <v>6.0999999999999999E-2</v>
      </c>
      <c r="E16" s="8">
        <v>70</v>
      </c>
      <c r="F16" s="10">
        <v>1.11E-2</v>
      </c>
      <c r="G16" s="95">
        <v>454</v>
      </c>
      <c r="H16" s="10">
        <v>7.22E-2</v>
      </c>
      <c r="I16" s="205"/>
      <c r="J16" s="205"/>
      <c r="K16" s="205"/>
    </row>
    <row r="17" spans="1:11" x14ac:dyDescent="0.35">
      <c r="A17" s="205"/>
      <c r="B17" s="7">
        <v>76</v>
      </c>
      <c r="C17" s="8">
        <v>274</v>
      </c>
      <c r="D17" s="10">
        <v>4.36E-2</v>
      </c>
      <c r="E17" s="8">
        <v>53</v>
      </c>
      <c r="F17" s="10">
        <v>8.3999999999999995E-3</v>
      </c>
      <c r="G17" s="95">
        <v>327</v>
      </c>
      <c r="H17" s="10">
        <v>5.1999999999999998E-2</v>
      </c>
      <c r="I17" s="205"/>
      <c r="J17" s="205"/>
      <c r="K17" s="205"/>
    </row>
    <row r="18" spans="1:11" x14ac:dyDescent="0.35">
      <c r="A18" s="205"/>
      <c r="B18" s="7">
        <v>77</v>
      </c>
      <c r="C18" s="8">
        <v>252</v>
      </c>
      <c r="D18" s="10">
        <v>4.0099999999999997E-2</v>
      </c>
      <c r="E18" s="8">
        <v>34</v>
      </c>
      <c r="F18" s="10">
        <v>5.4000000000000003E-3</v>
      </c>
      <c r="G18" s="95">
        <v>286</v>
      </c>
      <c r="H18" s="10">
        <v>4.5499999999999999E-2</v>
      </c>
      <c r="I18" s="205"/>
      <c r="J18" s="205"/>
      <c r="K18" s="205"/>
    </row>
    <row r="19" spans="1:11" x14ac:dyDescent="0.35">
      <c r="A19" s="205"/>
      <c r="B19" s="7">
        <v>78</v>
      </c>
      <c r="C19" s="8">
        <v>390</v>
      </c>
      <c r="D19" s="10">
        <v>6.2E-2</v>
      </c>
      <c r="E19" s="8">
        <v>53</v>
      </c>
      <c r="F19" s="10">
        <v>8.3999999999999995E-3</v>
      </c>
      <c r="G19" s="95">
        <v>443</v>
      </c>
      <c r="H19" s="10">
        <v>7.0400000000000004E-2</v>
      </c>
      <c r="I19" s="205"/>
      <c r="J19" s="205"/>
      <c r="K19" s="205"/>
    </row>
    <row r="20" spans="1:11" x14ac:dyDescent="0.35">
      <c r="A20" s="205"/>
      <c r="B20" s="7">
        <v>79</v>
      </c>
      <c r="C20" s="8">
        <v>398</v>
      </c>
      <c r="D20" s="10">
        <v>6.3299999999999995E-2</v>
      </c>
      <c r="E20" s="8">
        <v>43</v>
      </c>
      <c r="F20" s="10">
        <v>6.7999999999999996E-3</v>
      </c>
      <c r="G20" s="95">
        <v>441</v>
      </c>
      <c r="H20" s="10">
        <v>7.0099999999999996E-2</v>
      </c>
      <c r="I20" s="205"/>
      <c r="J20" s="205"/>
      <c r="K20" s="205"/>
    </row>
    <row r="21" spans="1:11" x14ac:dyDescent="0.35">
      <c r="A21" s="205"/>
      <c r="B21" s="18" t="s">
        <v>421</v>
      </c>
      <c r="C21" s="25">
        <v>2197</v>
      </c>
      <c r="D21" s="103">
        <v>0.3493</v>
      </c>
      <c r="E21" s="25">
        <v>246</v>
      </c>
      <c r="F21" s="103">
        <v>3.9100000000000003E-2</v>
      </c>
      <c r="G21" s="126">
        <v>2443</v>
      </c>
      <c r="H21" s="103">
        <v>0.38840000000000002</v>
      </c>
      <c r="I21" s="205"/>
      <c r="J21" s="205"/>
      <c r="K21" s="205"/>
    </row>
    <row r="22" spans="1:11" x14ac:dyDescent="0.35">
      <c r="A22" s="12"/>
      <c r="B22" s="47" t="s">
        <v>14</v>
      </c>
      <c r="C22" s="233">
        <v>5342</v>
      </c>
      <c r="D22" s="234">
        <v>0.84930000000000005</v>
      </c>
      <c r="E22" s="235">
        <v>948</v>
      </c>
      <c r="F22" s="234">
        <v>0.1507</v>
      </c>
      <c r="G22" s="236">
        <v>6290</v>
      </c>
      <c r="H22" s="154">
        <v>1</v>
      </c>
      <c r="I22" s="205"/>
      <c r="J22" s="205"/>
      <c r="K22" s="205"/>
    </row>
  </sheetData>
  <hyperlinks>
    <hyperlink ref="J1" location="'Retr par âge et sexe EPST'!A1" display="Variable suivante" xr:uid="{C3139E02-F289-441E-8844-971A21E3BEC7}"/>
    <hyperlink ref="J2" location="'Retr par grade et age EPST'!A1" display="Variable précédente" xr:uid="{11191756-44D1-4DDC-A1FE-7A3F8816DF0C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DA1F-A3A1-405A-A8F5-67EBD0F8B76E}">
  <sheetPr>
    <tabColor theme="0"/>
  </sheetPr>
  <dimension ref="A1:K22"/>
  <sheetViews>
    <sheetView workbookViewId="0">
      <selection activeCell="J1" sqref="J1"/>
    </sheetView>
  </sheetViews>
  <sheetFormatPr baseColWidth="10" defaultColWidth="10.6640625" defaultRowHeight="15.5" x14ac:dyDescent="0.35"/>
  <cols>
    <col min="1" max="16384" width="10.6640625" style="204"/>
  </cols>
  <sheetData>
    <row r="1" spans="1:11" x14ac:dyDescent="0.35">
      <c r="A1" s="205"/>
      <c r="B1" s="205"/>
      <c r="C1" s="205"/>
      <c r="D1" s="205"/>
      <c r="E1" s="205"/>
      <c r="F1" s="205"/>
      <c r="G1" s="205"/>
      <c r="H1" s="205"/>
      <c r="I1" s="205"/>
      <c r="J1" s="206" t="s">
        <v>255</v>
      </c>
      <c r="K1" s="205"/>
    </row>
    <row r="2" spans="1:11" ht="18" x14ac:dyDescent="0.4">
      <c r="A2" s="205"/>
      <c r="B2" s="207" t="s">
        <v>426</v>
      </c>
      <c r="C2" s="205"/>
      <c r="D2" s="205"/>
      <c r="E2" s="205"/>
      <c r="F2" s="205"/>
      <c r="G2" s="205"/>
      <c r="H2" s="205"/>
      <c r="I2" s="205"/>
      <c r="J2" s="208" t="s">
        <v>256</v>
      </c>
      <c r="K2" s="205"/>
    </row>
    <row r="3" spans="1:11" x14ac:dyDescent="0.3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5">
      <c r="A4" s="205"/>
      <c r="B4" s="47" t="s">
        <v>79</v>
      </c>
      <c r="C4" s="52" t="s">
        <v>80</v>
      </c>
      <c r="D4" s="52" t="s">
        <v>7</v>
      </c>
      <c r="E4" s="52" t="s">
        <v>81</v>
      </c>
      <c r="F4" s="52" t="s">
        <v>7</v>
      </c>
      <c r="G4" s="52" t="s">
        <v>14</v>
      </c>
      <c r="H4" s="52" t="s">
        <v>7</v>
      </c>
      <c r="I4" s="205"/>
      <c r="J4" s="205"/>
      <c r="K4" s="205"/>
    </row>
    <row r="5" spans="1:11" x14ac:dyDescent="0.35">
      <c r="A5" s="205"/>
      <c r="B5" s="7" t="s">
        <v>417</v>
      </c>
      <c r="C5" s="8">
        <v>142</v>
      </c>
      <c r="D5" s="10">
        <v>5.57E-2</v>
      </c>
      <c r="E5" s="8">
        <v>46</v>
      </c>
      <c r="F5" s="10">
        <v>1.7999999999999999E-2</v>
      </c>
      <c r="G5" s="95">
        <v>188</v>
      </c>
      <c r="H5" s="10">
        <v>6.9000000000000006E-2</v>
      </c>
      <c r="I5" s="205"/>
      <c r="J5" s="205"/>
      <c r="K5" s="205"/>
    </row>
    <row r="6" spans="1:11" x14ac:dyDescent="0.35">
      <c r="A6" s="205"/>
      <c r="B6" s="7">
        <v>65</v>
      </c>
      <c r="C6" s="8">
        <v>25</v>
      </c>
      <c r="D6" s="10">
        <v>9.7999999999999997E-3</v>
      </c>
      <c r="E6" s="8">
        <v>12</v>
      </c>
      <c r="F6" s="10">
        <v>4.7000000000000002E-3</v>
      </c>
      <c r="G6" s="95">
        <v>37</v>
      </c>
      <c r="H6" s="10">
        <v>1.3599999999999999E-2</v>
      </c>
      <c r="I6" s="205"/>
      <c r="J6" s="205"/>
      <c r="K6" s="205"/>
    </row>
    <row r="7" spans="1:11" x14ac:dyDescent="0.35">
      <c r="A7" s="205"/>
      <c r="B7" s="7">
        <v>66</v>
      </c>
      <c r="C7" s="8">
        <v>46</v>
      </c>
      <c r="D7" s="10">
        <v>1.7999999999999999E-2</v>
      </c>
      <c r="E7" s="8">
        <v>17</v>
      </c>
      <c r="F7" s="10">
        <v>6.7000000000000002E-3</v>
      </c>
      <c r="G7" s="95">
        <v>63</v>
      </c>
      <c r="H7" s="10">
        <v>2.3099999999999999E-2</v>
      </c>
      <c r="I7" s="205"/>
      <c r="J7" s="368"/>
      <c r="K7" s="205"/>
    </row>
    <row r="8" spans="1:11" x14ac:dyDescent="0.35">
      <c r="A8" s="205"/>
      <c r="B8" s="7">
        <v>67</v>
      </c>
      <c r="C8" s="8">
        <v>128</v>
      </c>
      <c r="D8" s="10">
        <v>5.0200000000000002E-2</v>
      </c>
      <c r="E8" s="8">
        <v>45</v>
      </c>
      <c r="F8" s="10">
        <v>1.77E-2</v>
      </c>
      <c r="G8" s="95">
        <v>173</v>
      </c>
      <c r="H8" s="10">
        <v>6.3500000000000001E-2</v>
      </c>
      <c r="I8" s="205"/>
      <c r="J8" s="205"/>
      <c r="K8" s="205"/>
    </row>
    <row r="9" spans="1:11" x14ac:dyDescent="0.35">
      <c r="A9" s="205"/>
      <c r="B9" s="7">
        <v>68</v>
      </c>
      <c r="C9" s="8">
        <v>239</v>
      </c>
      <c r="D9" s="10">
        <v>9.3799999999999994E-2</v>
      </c>
      <c r="E9" s="8">
        <v>86</v>
      </c>
      <c r="F9" s="10">
        <v>3.3700000000000001E-2</v>
      </c>
      <c r="G9" s="95">
        <v>325</v>
      </c>
      <c r="H9" s="10">
        <v>0.1193</v>
      </c>
      <c r="I9" s="205"/>
      <c r="J9" s="205"/>
      <c r="K9" s="205"/>
    </row>
    <row r="10" spans="1:11" x14ac:dyDescent="0.35">
      <c r="A10" s="205"/>
      <c r="B10" s="7">
        <v>69</v>
      </c>
      <c r="C10" s="8">
        <v>165</v>
      </c>
      <c r="D10" s="10">
        <v>6.4699999999999994E-2</v>
      </c>
      <c r="E10" s="8">
        <v>54</v>
      </c>
      <c r="F10" s="10">
        <v>2.12E-2</v>
      </c>
      <c r="G10" s="95">
        <v>219</v>
      </c>
      <c r="H10" s="10">
        <v>8.0399999999999999E-2</v>
      </c>
      <c r="I10" s="205"/>
      <c r="J10" s="205"/>
      <c r="K10" s="205"/>
    </row>
    <row r="11" spans="1:11" x14ac:dyDescent="0.35">
      <c r="A11" s="205"/>
      <c r="B11" s="7">
        <v>70</v>
      </c>
      <c r="C11" s="8">
        <v>167</v>
      </c>
      <c r="D11" s="10">
        <v>6.5500000000000003E-2</v>
      </c>
      <c r="E11" s="8">
        <v>61</v>
      </c>
      <c r="F11" s="10">
        <v>2.3900000000000001E-2</v>
      </c>
      <c r="G11" s="95">
        <v>228</v>
      </c>
      <c r="H11" s="10">
        <v>8.3699999999999997E-2</v>
      </c>
      <c r="I11" s="205"/>
      <c r="J11" s="205"/>
      <c r="K11" s="205"/>
    </row>
    <row r="12" spans="1:11" x14ac:dyDescent="0.35">
      <c r="A12" s="205"/>
      <c r="B12" s="7">
        <v>71</v>
      </c>
      <c r="C12" s="8">
        <v>135</v>
      </c>
      <c r="D12" s="10">
        <v>5.2999999999999999E-2</v>
      </c>
      <c r="E12" s="8">
        <v>40</v>
      </c>
      <c r="F12" s="10">
        <v>1.5699999999999999E-2</v>
      </c>
      <c r="G12" s="95">
        <v>175</v>
      </c>
      <c r="H12" s="10">
        <v>6.4199999999999993E-2</v>
      </c>
      <c r="I12" s="205"/>
      <c r="J12" s="205"/>
      <c r="K12" s="215"/>
    </row>
    <row r="13" spans="1:11" x14ac:dyDescent="0.35">
      <c r="A13" s="205"/>
      <c r="B13" s="7">
        <v>72</v>
      </c>
      <c r="C13" s="8">
        <v>135</v>
      </c>
      <c r="D13" s="10">
        <v>5.2999999999999999E-2</v>
      </c>
      <c r="E13" s="8">
        <v>45</v>
      </c>
      <c r="F13" s="10">
        <v>1.77E-2</v>
      </c>
      <c r="G13" s="95">
        <v>180</v>
      </c>
      <c r="H13" s="10">
        <v>6.6100000000000006E-2</v>
      </c>
      <c r="I13" s="205"/>
      <c r="J13" s="205"/>
      <c r="K13" s="205"/>
    </row>
    <row r="14" spans="1:11" x14ac:dyDescent="0.35">
      <c r="A14" s="205"/>
      <c r="B14" s="7">
        <v>73</v>
      </c>
      <c r="C14" s="8">
        <v>64</v>
      </c>
      <c r="D14" s="10">
        <v>2.5100000000000001E-2</v>
      </c>
      <c r="E14" s="8">
        <v>21</v>
      </c>
      <c r="F14" s="10">
        <v>8.2000000000000007E-3</v>
      </c>
      <c r="G14" s="95">
        <v>85</v>
      </c>
      <c r="H14" s="10">
        <v>3.1199999999999999E-2</v>
      </c>
      <c r="I14" s="205"/>
      <c r="J14" s="205"/>
      <c r="K14" s="205"/>
    </row>
    <row r="15" spans="1:11" x14ac:dyDescent="0.35">
      <c r="A15" s="205"/>
      <c r="B15" s="7">
        <v>74</v>
      </c>
      <c r="C15" s="8">
        <v>120</v>
      </c>
      <c r="D15" s="10">
        <v>4.7100000000000003E-2</v>
      </c>
      <c r="E15" s="8">
        <v>34</v>
      </c>
      <c r="F15" s="10">
        <v>1.3299999999999999E-2</v>
      </c>
      <c r="G15" s="95">
        <v>154</v>
      </c>
      <c r="H15" s="10">
        <v>5.6500000000000002E-2</v>
      </c>
      <c r="I15" s="205"/>
      <c r="J15" s="215"/>
      <c r="K15" s="205"/>
    </row>
    <row r="16" spans="1:11" x14ac:dyDescent="0.35">
      <c r="A16" s="205"/>
      <c r="B16" s="7">
        <v>75</v>
      </c>
      <c r="C16" s="8">
        <v>142</v>
      </c>
      <c r="D16" s="10">
        <v>5.57E-2</v>
      </c>
      <c r="E16" s="8">
        <v>50</v>
      </c>
      <c r="F16" s="10">
        <v>1.9599999999999999E-2</v>
      </c>
      <c r="G16" s="95">
        <v>192</v>
      </c>
      <c r="H16" s="10">
        <v>7.0499999999999993E-2</v>
      </c>
      <c r="I16" s="205"/>
      <c r="J16" s="205"/>
      <c r="K16" s="205"/>
    </row>
    <row r="17" spans="1:11" x14ac:dyDescent="0.35">
      <c r="A17" s="205"/>
      <c r="B17" s="7">
        <v>76</v>
      </c>
      <c r="C17" s="8">
        <v>94</v>
      </c>
      <c r="D17" s="10">
        <v>3.6900000000000002E-2</v>
      </c>
      <c r="E17" s="8">
        <v>36</v>
      </c>
      <c r="F17" s="10">
        <v>1.41E-2</v>
      </c>
      <c r="G17" s="95">
        <v>130</v>
      </c>
      <c r="H17" s="10">
        <v>4.7699999999999999E-2</v>
      </c>
      <c r="I17" s="205"/>
      <c r="J17" s="205"/>
      <c r="K17" s="205"/>
    </row>
    <row r="18" spans="1:11" x14ac:dyDescent="0.35">
      <c r="A18" s="205"/>
      <c r="B18" s="7">
        <v>77</v>
      </c>
      <c r="C18" s="8">
        <v>52</v>
      </c>
      <c r="D18" s="10">
        <v>2.0400000000000001E-2</v>
      </c>
      <c r="E18" s="8">
        <v>22</v>
      </c>
      <c r="F18" s="10">
        <v>8.6E-3</v>
      </c>
      <c r="G18" s="95">
        <v>74</v>
      </c>
      <c r="H18" s="10">
        <v>2.7199999999999998E-2</v>
      </c>
      <c r="I18" s="205"/>
      <c r="J18" s="205"/>
      <c r="K18" s="205"/>
    </row>
    <row r="19" spans="1:11" x14ac:dyDescent="0.35">
      <c r="A19" s="205"/>
      <c r="B19" s="7">
        <v>78</v>
      </c>
      <c r="C19" s="8">
        <v>46</v>
      </c>
      <c r="D19" s="10">
        <v>1.7999999999999999E-2</v>
      </c>
      <c r="E19" s="8">
        <v>22</v>
      </c>
      <c r="F19" s="10">
        <v>8.6E-3</v>
      </c>
      <c r="G19" s="95">
        <v>68</v>
      </c>
      <c r="H19" s="10">
        <v>2.5000000000000001E-2</v>
      </c>
      <c r="I19" s="205"/>
      <c r="J19" s="205"/>
      <c r="K19" s="205"/>
    </row>
    <row r="20" spans="1:11" x14ac:dyDescent="0.35">
      <c r="A20" s="205"/>
      <c r="B20" s="7">
        <v>79</v>
      </c>
      <c r="C20" s="8">
        <v>65</v>
      </c>
      <c r="D20" s="10">
        <v>2.5499999999999998E-2</v>
      </c>
      <c r="E20" s="8">
        <v>39</v>
      </c>
      <c r="F20" s="10">
        <v>1.5299999999999999E-2</v>
      </c>
      <c r="G20" s="95">
        <v>104</v>
      </c>
      <c r="H20" s="10">
        <v>3.8199999999999998E-2</v>
      </c>
      <c r="I20" s="205"/>
      <c r="J20" s="205"/>
      <c r="K20" s="205"/>
    </row>
    <row r="21" spans="1:11" x14ac:dyDescent="0.35">
      <c r="A21" s="205"/>
      <c r="B21" s="18" t="s">
        <v>421</v>
      </c>
      <c r="C21" s="25">
        <v>260</v>
      </c>
      <c r="D21" s="103">
        <v>0.10199999999999999</v>
      </c>
      <c r="E21" s="25">
        <v>70</v>
      </c>
      <c r="F21" s="103">
        <v>2.75E-2</v>
      </c>
      <c r="G21" s="126">
        <v>330</v>
      </c>
      <c r="H21" s="103">
        <v>0.1211</v>
      </c>
      <c r="I21" s="205"/>
      <c r="J21" s="205"/>
      <c r="K21" s="205"/>
    </row>
    <row r="22" spans="1:11" x14ac:dyDescent="0.35">
      <c r="A22" s="205"/>
      <c r="B22" s="47" t="s">
        <v>14</v>
      </c>
      <c r="C22" s="233" t="s">
        <v>780</v>
      </c>
      <c r="D22" s="234">
        <v>0.7944</v>
      </c>
      <c r="E22" s="235">
        <v>700</v>
      </c>
      <c r="F22" s="234">
        <v>0.27460000000000001</v>
      </c>
      <c r="G22" s="236" t="s">
        <v>781</v>
      </c>
      <c r="H22" s="154">
        <v>1</v>
      </c>
      <c r="I22" s="205"/>
      <c r="J22" s="205"/>
      <c r="K22" s="205"/>
    </row>
  </sheetData>
  <hyperlinks>
    <hyperlink ref="J1" location="'Retr par prov et grade H EPST'!A1" display="Variable suivante" xr:uid="{D660AB11-B193-4568-A17F-74C4DBA4281C}"/>
    <hyperlink ref="J2" location="'Retr par âge et par sexe AC'!A1" display="Variable précédente" xr:uid="{E4F20258-87A8-4309-A28C-4596BE868A83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AA35-A270-4E46-AEB6-9E262C105C9E}">
  <dimension ref="A1:O31"/>
  <sheetViews>
    <sheetView workbookViewId="0">
      <selection activeCell="O1" sqref="O1"/>
    </sheetView>
  </sheetViews>
  <sheetFormatPr baseColWidth="10" defaultColWidth="10.6640625" defaultRowHeight="15.5" x14ac:dyDescent="0.35"/>
  <cols>
    <col min="1" max="16384" width="10.6640625" style="204"/>
  </cols>
  <sheetData>
    <row r="1" spans="1:15" x14ac:dyDescent="0.35">
      <c r="A1" s="197"/>
      <c r="B1" s="197"/>
      <c r="C1" s="197"/>
      <c r="D1" s="197"/>
      <c r="E1" s="197"/>
      <c r="F1" s="197"/>
      <c r="G1" s="197"/>
      <c r="H1" s="197"/>
      <c r="J1" s="197"/>
      <c r="K1" s="197"/>
      <c r="L1" s="197"/>
      <c r="M1" s="197"/>
      <c r="N1" s="197"/>
      <c r="O1" s="206" t="s">
        <v>255</v>
      </c>
    </row>
    <row r="2" spans="1:15" ht="18" x14ac:dyDescent="0.4">
      <c r="A2" s="197"/>
      <c r="B2" s="212" t="s">
        <v>427</v>
      </c>
      <c r="C2" s="197"/>
      <c r="D2" s="197"/>
      <c r="E2" s="197"/>
      <c r="F2" s="197"/>
      <c r="G2" s="197"/>
      <c r="H2" s="197"/>
      <c r="J2" s="197"/>
      <c r="K2" s="197"/>
      <c r="L2" s="197"/>
      <c r="M2" s="197"/>
      <c r="N2" s="197"/>
      <c r="O2" s="208" t="s">
        <v>256</v>
      </c>
    </row>
    <row r="3" spans="1:15" x14ac:dyDescent="0.3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5" x14ac:dyDescent="0.35">
      <c r="A4" s="197"/>
      <c r="B4" s="77" t="s">
        <v>428</v>
      </c>
      <c r="C4" s="30" t="s">
        <v>59</v>
      </c>
      <c r="D4" s="30" t="s">
        <v>60</v>
      </c>
      <c r="E4" s="30" t="s">
        <v>61</v>
      </c>
      <c r="F4" s="30" t="s">
        <v>62</v>
      </c>
      <c r="G4" s="30" t="s">
        <v>63</v>
      </c>
      <c r="H4" s="30" t="s">
        <v>64</v>
      </c>
      <c r="I4" s="30" t="s">
        <v>65</v>
      </c>
      <c r="J4" s="30" t="s">
        <v>66</v>
      </c>
      <c r="K4" s="30" t="s">
        <v>67</v>
      </c>
      <c r="L4" s="30" t="s">
        <v>68</v>
      </c>
      <c r="M4" s="30" t="s">
        <v>69</v>
      </c>
      <c r="N4" s="30" t="s">
        <v>14</v>
      </c>
    </row>
    <row r="5" spans="1:15" x14ac:dyDescent="0.35">
      <c r="A5" s="197"/>
      <c r="B5" s="31" t="s">
        <v>429</v>
      </c>
      <c r="C5" s="97">
        <v>2</v>
      </c>
      <c r="D5" s="97">
        <v>1</v>
      </c>
      <c r="E5" s="97">
        <v>4</v>
      </c>
      <c r="F5" s="97">
        <v>4</v>
      </c>
      <c r="G5" s="97">
        <v>6</v>
      </c>
      <c r="H5" s="97">
        <v>2</v>
      </c>
      <c r="I5" s="97">
        <v>6</v>
      </c>
      <c r="J5" s="97">
        <v>7</v>
      </c>
      <c r="K5" s="97">
        <v>10</v>
      </c>
      <c r="L5" s="97">
        <v>4</v>
      </c>
      <c r="M5" s="97">
        <v>1</v>
      </c>
      <c r="N5" s="118">
        <v>47</v>
      </c>
    </row>
    <row r="6" spans="1:15" x14ac:dyDescent="0.35">
      <c r="A6" s="197"/>
      <c r="B6" s="7" t="s">
        <v>8</v>
      </c>
      <c r="C6" s="87">
        <v>16</v>
      </c>
      <c r="D6" s="87"/>
      <c r="E6" s="87">
        <v>11</v>
      </c>
      <c r="F6" s="87">
        <v>18</v>
      </c>
      <c r="G6" s="87">
        <v>23</v>
      </c>
      <c r="H6" s="87">
        <v>14</v>
      </c>
      <c r="I6" s="87">
        <v>20</v>
      </c>
      <c r="J6" s="87">
        <v>16</v>
      </c>
      <c r="K6" s="87">
        <v>16</v>
      </c>
      <c r="L6" s="87">
        <v>4</v>
      </c>
      <c r="M6" s="87">
        <v>2</v>
      </c>
      <c r="N6" s="90">
        <v>140</v>
      </c>
    </row>
    <row r="7" spans="1:15" x14ac:dyDescent="0.35">
      <c r="A7" s="197"/>
      <c r="B7" s="7" t="s">
        <v>430</v>
      </c>
      <c r="C7" s="87">
        <v>1</v>
      </c>
      <c r="D7" s="87">
        <v>4</v>
      </c>
      <c r="E7" s="87">
        <v>25</v>
      </c>
      <c r="F7" s="87">
        <v>48</v>
      </c>
      <c r="G7" s="87">
        <v>23</v>
      </c>
      <c r="H7" s="87">
        <v>27</v>
      </c>
      <c r="I7" s="87">
        <v>24</v>
      </c>
      <c r="J7" s="87">
        <v>16</v>
      </c>
      <c r="K7" s="87">
        <v>3</v>
      </c>
      <c r="L7" s="87">
        <v>6</v>
      </c>
      <c r="M7" s="87" t="s">
        <v>782</v>
      </c>
      <c r="N7" s="90">
        <v>177</v>
      </c>
    </row>
    <row r="8" spans="1:15" x14ac:dyDescent="0.35">
      <c r="A8" s="197"/>
      <c r="B8" s="7" t="s">
        <v>431</v>
      </c>
      <c r="C8" s="87" t="s">
        <v>779</v>
      </c>
      <c r="D8" s="87" t="s">
        <v>779</v>
      </c>
      <c r="E8" s="87">
        <v>5</v>
      </c>
      <c r="F8" s="87">
        <v>1</v>
      </c>
      <c r="G8" s="87">
        <v>8</v>
      </c>
      <c r="H8" s="87">
        <v>9</v>
      </c>
      <c r="I8" s="87">
        <v>2</v>
      </c>
      <c r="J8" s="87">
        <v>4</v>
      </c>
      <c r="K8" s="87">
        <v>4</v>
      </c>
      <c r="L8" s="87">
        <v>4</v>
      </c>
      <c r="M8" s="87" t="s">
        <v>783</v>
      </c>
      <c r="N8" s="90">
        <v>37</v>
      </c>
    </row>
    <row r="9" spans="1:15" x14ac:dyDescent="0.35">
      <c r="A9" s="197"/>
      <c r="B9" s="7" t="s">
        <v>432</v>
      </c>
      <c r="C9" s="87">
        <v>3</v>
      </c>
      <c r="D9" s="87" t="s">
        <v>779</v>
      </c>
      <c r="E9" s="87">
        <v>3</v>
      </c>
      <c r="F9" s="87">
        <v>6</v>
      </c>
      <c r="G9" s="87">
        <v>9</v>
      </c>
      <c r="H9" s="87">
        <v>6</v>
      </c>
      <c r="I9" s="87">
        <v>15</v>
      </c>
      <c r="J9" s="87">
        <v>28</v>
      </c>
      <c r="K9" s="87">
        <v>22</v>
      </c>
      <c r="L9" s="87">
        <v>7</v>
      </c>
      <c r="M9" s="87" t="s">
        <v>783</v>
      </c>
      <c r="N9" s="90">
        <v>99</v>
      </c>
    </row>
    <row r="10" spans="1:15" x14ac:dyDescent="0.35">
      <c r="A10" s="197"/>
      <c r="B10" s="7" t="s">
        <v>350</v>
      </c>
      <c r="C10" s="87">
        <v>5</v>
      </c>
      <c r="D10" s="87" t="s">
        <v>779</v>
      </c>
      <c r="E10" s="87">
        <v>4</v>
      </c>
      <c r="F10" s="87">
        <v>5</v>
      </c>
      <c r="G10" s="87">
        <v>3</v>
      </c>
      <c r="H10" s="87">
        <v>2</v>
      </c>
      <c r="I10" s="87">
        <v>5</v>
      </c>
      <c r="J10" s="87">
        <v>3</v>
      </c>
      <c r="K10" s="87">
        <v>5</v>
      </c>
      <c r="L10" s="87">
        <v>1</v>
      </c>
      <c r="M10" s="87" t="s">
        <v>783</v>
      </c>
      <c r="N10" s="90">
        <v>33</v>
      </c>
    </row>
    <row r="11" spans="1:15" x14ac:dyDescent="0.35">
      <c r="A11" s="197"/>
      <c r="B11" s="7" t="s">
        <v>433</v>
      </c>
      <c r="C11" s="87">
        <v>1</v>
      </c>
      <c r="D11" s="87" t="s">
        <v>779</v>
      </c>
      <c r="E11" s="87">
        <v>3</v>
      </c>
      <c r="F11" s="87">
        <v>5</v>
      </c>
      <c r="G11" s="87">
        <v>7</v>
      </c>
      <c r="H11" s="87">
        <v>6</v>
      </c>
      <c r="I11" s="87">
        <v>8</v>
      </c>
      <c r="J11" s="87">
        <v>7</v>
      </c>
      <c r="K11" s="87">
        <v>3</v>
      </c>
      <c r="L11" s="87">
        <v>4</v>
      </c>
      <c r="M11" s="87" t="s">
        <v>783</v>
      </c>
      <c r="N11" s="90">
        <v>44</v>
      </c>
    </row>
    <row r="12" spans="1:15" x14ac:dyDescent="0.35">
      <c r="A12" s="197"/>
      <c r="B12" s="7" t="s">
        <v>434</v>
      </c>
      <c r="C12" s="87">
        <v>5</v>
      </c>
      <c r="D12" s="87" t="s">
        <v>779</v>
      </c>
      <c r="E12" s="87">
        <v>7</v>
      </c>
      <c r="F12" s="87">
        <v>43</v>
      </c>
      <c r="G12" s="87">
        <v>46</v>
      </c>
      <c r="H12" s="87">
        <v>23</v>
      </c>
      <c r="I12" s="87">
        <v>37</v>
      </c>
      <c r="J12" s="87">
        <v>27</v>
      </c>
      <c r="K12" s="87">
        <v>36</v>
      </c>
      <c r="L12" s="87">
        <v>26</v>
      </c>
      <c r="M12" s="87">
        <v>4</v>
      </c>
      <c r="N12" s="90">
        <v>254</v>
      </c>
    </row>
    <row r="13" spans="1:15" x14ac:dyDescent="0.35">
      <c r="A13" s="197"/>
      <c r="B13" s="7" t="s">
        <v>9</v>
      </c>
      <c r="C13" s="87">
        <v>8</v>
      </c>
      <c r="D13" s="87">
        <v>1</v>
      </c>
      <c r="E13" s="87">
        <v>14</v>
      </c>
      <c r="F13" s="87">
        <v>49</v>
      </c>
      <c r="G13" s="87">
        <v>55</v>
      </c>
      <c r="H13" s="87">
        <v>30</v>
      </c>
      <c r="I13" s="87">
        <v>56</v>
      </c>
      <c r="J13" s="87">
        <v>46</v>
      </c>
      <c r="K13" s="87">
        <v>18</v>
      </c>
      <c r="L13" s="87">
        <v>22</v>
      </c>
      <c r="M13" s="87">
        <v>3</v>
      </c>
      <c r="N13" s="90">
        <v>302</v>
      </c>
    </row>
    <row r="14" spans="1:15" x14ac:dyDescent="0.35">
      <c r="A14" s="197"/>
      <c r="B14" s="7" t="s">
        <v>10</v>
      </c>
      <c r="C14" s="87">
        <v>552</v>
      </c>
      <c r="D14" s="87">
        <v>32</v>
      </c>
      <c r="E14" s="87">
        <v>659</v>
      </c>
      <c r="F14" s="87">
        <v>767</v>
      </c>
      <c r="G14" s="87">
        <v>596</v>
      </c>
      <c r="H14" s="87">
        <v>344</v>
      </c>
      <c r="I14" s="87">
        <v>192</v>
      </c>
      <c r="J14" s="87">
        <v>139</v>
      </c>
      <c r="K14" s="87">
        <v>63</v>
      </c>
      <c r="L14" s="87">
        <v>22</v>
      </c>
      <c r="M14" s="87">
        <v>9</v>
      </c>
      <c r="N14" s="90">
        <v>3375</v>
      </c>
    </row>
    <row r="15" spans="1:15" x14ac:dyDescent="0.35">
      <c r="A15" s="197"/>
      <c r="B15" s="2" t="s">
        <v>354</v>
      </c>
      <c r="C15" s="96">
        <v>5</v>
      </c>
      <c r="D15" s="96" t="s">
        <v>779</v>
      </c>
      <c r="E15" s="96">
        <v>7</v>
      </c>
      <c r="F15" s="96">
        <v>46</v>
      </c>
      <c r="G15" s="96">
        <v>29</v>
      </c>
      <c r="H15" s="96">
        <v>27</v>
      </c>
      <c r="I15" s="96">
        <v>24</v>
      </c>
      <c r="J15" s="96">
        <v>24</v>
      </c>
      <c r="K15" s="96">
        <v>15</v>
      </c>
      <c r="L15" s="96">
        <v>4</v>
      </c>
      <c r="M15" s="96">
        <v>2</v>
      </c>
      <c r="N15" s="119">
        <v>183</v>
      </c>
    </row>
    <row r="16" spans="1:15" x14ac:dyDescent="0.35">
      <c r="A16" s="197"/>
      <c r="B16" s="2" t="s">
        <v>355</v>
      </c>
      <c r="C16" s="87">
        <v>2</v>
      </c>
      <c r="D16" s="87" t="s">
        <v>779</v>
      </c>
      <c r="E16" s="87">
        <v>3</v>
      </c>
      <c r="F16" s="87">
        <v>8</v>
      </c>
      <c r="G16" s="87">
        <v>11</v>
      </c>
      <c r="H16" s="87">
        <v>7</v>
      </c>
      <c r="I16" s="87">
        <v>11</v>
      </c>
      <c r="J16" s="87">
        <v>4</v>
      </c>
      <c r="K16" s="87">
        <v>5</v>
      </c>
      <c r="L16" s="87">
        <v>8</v>
      </c>
      <c r="M16" s="87">
        <v>4</v>
      </c>
      <c r="N16" s="119">
        <v>63</v>
      </c>
    </row>
    <row r="17" spans="1:14" x14ac:dyDescent="0.35">
      <c r="A17" s="2"/>
      <c r="B17" s="2" t="s">
        <v>356</v>
      </c>
      <c r="C17" s="87">
        <v>5</v>
      </c>
      <c r="D17" s="87" t="s">
        <v>779</v>
      </c>
      <c r="E17" s="87">
        <v>17</v>
      </c>
      <c r="F17" s="87">
        <v>69</v>
      </c>
      <c r="G17" s="87">
        <v>86</v>
      </c>
      <c r="H17" s="87">
        <v>89</v>
      </c>
      <c r="I17" s="87">
        <v>107</v>
      </c>
      <c r="J17" s="87">
        <v>61</v>
      </c>
      <c r="K17" s="87">
        <v>48</v>
      </c>
      <c r="L17" s="87">
        <v>27</v>
      </c>
      <c r="M17" s="87">
        <v>25</v>
      </c>
      <c r="N17" s="119">
        <v>534</v>
      </c>
    </row>
    <row r="18" spans="1:14" x14ac:dyDescent="0.35">
      <c r="B18" s="2" t="s">
        <v>357</v>
      </c>
      <c r="C18" s="87" t="s">
        <v>779</v>
      </c>
      <c r="D18" s="87">
        <v>3</v>
      </c>
      <c r="E18" s="87">
        <v>5</v>
      </c>
      <c r="F18" s="87">
        <v>10</v>
      </c>
      <c r="G18" s="87">
        <v>14</v>
      </c>
      <c r="H18" s="87">
        <v>3</v>
      </c>
      <c r="I18" s="87">
        <v>20</v>
      </c>
      <c r="J18" s="87">
        <v>8</v>
      </c>
      <c r="K18" s="87">
        <v>4</v>
      </c>
      <c r="L18" s="87">
        <v>6</v>
      </c>
      <c r="M18" s="87" t="s">
        <v>779</v>
      </c>
      <c r="N18" s="119">
        <v>73</v>
      </c>
    </row>
    <row r="19" spans="1:14" x14ac:dyDescent="0.35">
      <c r="B19" s="2" t="s">
        <v>358</v>
      </c>
      <c r="C19" s="8" t="s">
        <v>779</v>
      </c>
      <c r="D19" s="8">
        <v>1</v>
      </c>
      <c r="E19" s="8">
        <v>1</v>
      </c>
      <c r="F19" s="8">
        <v>1</v>
      </c>
      <c r="G19" s="8">
        <v>1</v>
      </c>
      <c r="H19" s="8">
        <v>2</v>
      </c>
      <c r="I19" s="8">
        <v>4</v>
      </c>
      <c r="J19" s="8">
        <v>1</v>
      </c>
      <c r="K19" s="8">
        <v>3</v>
      </c>
      <c r="L19" s="8" t="s">
        <v>779</v>
      </c>
      <c r="M19" s="8" t="s">
        <v>779</v>
      </c>
      <c r="N19" s="119">
        <v>14</v>
      </c>
    </row>
    <row r="20" spans="1:14" x14ac:dyDescent="0.35">
      <c r="B20" s="2" t="s">
        <v>359</v>
      </c>
      <c r="C20" s="8">
        <v>3</v>
      </c>
      <c r="D20" s="8" t="s">
        <v>779</v>
      </c>
      <c r="E20" s="8">
        <v>2</v>
      </c>
      <c r="F20" s="8">
        <v>7</v>
      </c>
      <c r="G20" s="8">
        <v>11</v>
      </c>
      <c r="H20" s="8">
        <v>15</v>
      </c>
      <c r="I20" s="8">
        <v>16</v>
      </c>
      <c r="J20" s="8">
        <v>10</v>
      </c>
      <c r="K20" s="8">
        <v>5</v>
      </c>
      <c r="L20" s="8">
        <v>3</v>
      </c>
      <c r="M20" s="8">
        <v>5</v>
      </c>
      <c r="N20" s="119">
        <v>77</v>
      </c>
    </row>
    <row r="21" spans="1:14" x14ac:dyDescent="0.35">
      <c r="B21" s="2" t="s">
        <v>11</v>
      </c>
      <c r="C21" s="8">
        <v>8</v>
      </c>
      <c r="D21" s="8">
        <v>1</v>
      </c>
      <c r="E21" s="8">
        <v>6</v>
      </c>
      <c r="F21" s="8">
        <v>11</v>
      </c>
      <c r="G21" s="8">
        <v>10</v>
      </c>
      <c r="H21" s="8">
        <v>16</v>
      </c>
      <c r="I21" s="8">
        <v>20</v>
      </c>
      <c r="J21" s="8">
        <v>15</v>
      </c>
      <c r="K21" s="8">
        <v>4</v>
      </c>
      <c r="L21" s="8">
        <v>3</v>
      </c>
      <c r="M21" s="8">
        <v>6</v>
      </c>
      <c r="N21" s="119">
        <v>100</v>
      </c>
    </row>
    <row r="22" spans="1:14" x14ac:dyDescent="0.35">
      <c r="B22" s="2" t="s">
        <v>360</v>
      </c>
      <c r="C22" s="8">
        <v>5</v>
      </c>
      <c r="D22" s="8">
        <v>6</v>
      </c>
      <c r="E22" s="8">
        <v>5</v>
      </c>
      <c r="F22" s="8">
        <v>5</v>
      </c>
      <c r="G22" s="8">
        <v>6</v>
      </c>
      <c r="H22" s="8">
        <v>5</v>
      </c>
      <c r="I22" s="8">
        <v>4</v>
      </c>
      <c r="J22" s="8">
        <v>2</v>
      </c>
      <c r="K22" s="8">
        <v>4</v>
      </c>
      <c r="L22" s="8">
        <v>1</v>
      </c>
      <c r="M22" s="8" t="s">
        <v>779</v>
      </c>
      <c r="N22" s="119">
        <v>43</v>
      </c>
    </row>
    <row r="23" spans="1:14" x14ac:dyDescent="0.35">
      <c r="B23" s="2" t="s">
        <v>12</v>
      </c>
      <c r="C23" s="8">
        <v>2</v>
      </c>
      <c r="D23" s="8" t="s">
        <v>779</v>
      </c>
      <c r="E23" s="8">
        <v>7</v>
      </c>
      <c r="F23" s="8">
        <v>6</v>
      </c>
      <c r="G23" s="8">
        <v>13</v>
      </c>
      <c r="H23" s="8">
        <v>5</v>
      </c>
      <c r="I23" s="8">
        <v>14</v>
      </c>
      <c r="J23" s="8">
        <v>9</v>
      </c>
      <c r="K23" s="8">
        <v>3</v>
      </c>
      <c r="L23" s="8">
        <v>4</v>
      </c>
      <c r="M23" s="8">
        <v>1</v>
      </c>
      <c r="N23" s="119">
        <v>64</v>
      </c>
    </row>
    <row r="24" spans="1:14" x14ac:dyDescent="0.35">
      <c r="B24" s="2" t="s">
        <v>435</v>
      </c>
      <c r="C24" s="8">
        <v>3</v>
      </c>
      <c r="D24" s="8" t="s">
        <v>779</v>
      </c>
      <c r="E24" s="8">
        <v>6</v>
      </c>
      <c r="F24" s="8">
        <v>2</v>
      </c>
      <c r="G24" s="8">
        <v>3</v>
      </c>
      <c r="H24" s="8"/>
      <c r="I24" s="8">
        <v>7</v>
      </c>
      <c r="J24" s="8">
        <v>19</v>
      </c>
      <c r="K24" s="8">
        <v>1</v>
      </c>
      <c r="L24" s="8" t="s">
        <v>779</v>
      </c>
      <c r="M24" s="8" t="s">
        <v>779</v>
      </c>
      <c r="N24" s="119">
        <v>41</v>
      </c>
    </row>
    <row r="25" spans="1:14" x14ac:dyDescent="0.35">
      <c r="B25" s="2" t="s">
        <v>363</v>
      </c>
      <c r="C25" s="8">
        <v>4</v>
      </c>
      <c r="D25" s="8" t="s">
        <v>779</v>
      </c>
      <c r="E25" s="8">
        <v>2</v>
      </c>
      <c r="F25" s="8">
        <v>7</v>
      </c>
      <c r="G25" s="8">
        <v>6</v>
      </c>
      <c r="H25" s="8">
        <v>7</v>
      </c>
      <c r="I25" s="8">
        <v>11</v>
      </c>
      <c r="J25" s="8">
        <v>3</v>
      </c>
      <c r="K25" s="8">
        <v>1</v>
      </c>
      <c r="L25" s="8">
        <v>2</v>
      </c>
      <c r="M25" s="8" t="s">
        <v>779</v>
      </c>
      <c r="N25" s="119">
        <v>43</v>
      </c>
    </row>
    <row r="26" spans="1:14" x14ac:dyDescent="0.35">
      <c r="B26" s="2" t="s">
        <v>13</v>
      </c>
      <c r="C26" s="8">
        <v>1</v>
      </c>
      <c r="D26" s="8">
        <v>7</v>
      </c>
      <c r="E26" s="8">
        <v>34</v>
      </c>
      <c r="F26" s="8">
        <v>16</v>
      </c>
      <c r="G26" s="8">
        <v>25</v>
      </c>
      <c r="H26" s="8">
        <v>22</v>
      </c>
      <c r="I26" s="8">
        <v>24</v>
      </c>
      <c r="J26" s="8">
        <v>23</v>
      </c>
      <c r="K26" s="8">
        <v>24</v>
      </c>
      <c r="L26" s="8">
        <v>11</v>
      </c>
      <c r="M26" s="8" t="s">
        <v>779</v>
      </c>
      <c r="N26" s="119">
        <v>187</v>
      </c>
    </row>
    <row r="27" spans="1:14" x14ac:dyDescent="0.35">
      <c r="B27" s="2" t="s">
        <v>436</v>
      </c>
      <c r="C27" s="8">
        <v>6</v>
      </c>
      <c r="D27" s="8" t="s">
        <v>779</v>
      </c>
      <c r="E27" s="8">
        <v>5</v>
      </c>
      <c r="F27" s="8">
        <v>3</v>
      </c>
      <c r="G27" s="8">
        <v>8</v>
      </c>
      <c r="H27" s="8">
        <v>5</v>
      </c>
      <c r="I27" s="8">
        <v>7</v>
      </c>
      <c r="J27" s="8">
        <v>4</v>
      </c>
      <c r="K27" s="8">
        <v>9</v>
      </c>
      <c r="L27" s="8">
        <v>2</v>
      </c>
      <c r="M27" s="8" t="s">
        <v>779</v>
      </c>
      <c r="N27" s="119">
        <v>49</v>
      </c>
    </row>
    <row r="28" spans="1:14" x14ac:dyDescent="0.35">
      <c r="B28" s="2" t="s">
        <v>366</v>
      </c>
      <c r="C28" s="8" t="s">
        <v>779</v>
      </c>
      <c r="D28" s="8">
        <v>1</v>
      </c>
      <c r="E28" s="8">
        <v>4</v>
      </c>
      <c r="F28" s="8" t="s">
        <v>779</v>
      </c>
      <c r="G28" s="8">
        <v>1</v>
      </c>
      <c r="H28" s="8">
        <v>4</v>
      </c>
      <c r="I28" s="8">
        <v>1</v>
      </c>
      <c r="J28" s="8">
        <v>2</v>
      </c>
      <c r="K28" s="8" t="s">
        <v>779</v>
      </c>
      <c r="L28" s="8"/>
      <c r="M28" s="8" t="s">
        <v>779</v>
      </c>
      <c r="N28" s="119">
        <v>13</v>
      </c>
    </row>
    <row r="29" spans="1:14" x14ac:dyDescent="0.35">
      <c r="B29" s="2" t="s">
        <v>367</v>
      </c>
      <c r="C29" s="8">
        <v>2</v>
      </c>
      <c r="D29" s="8" t="s">
        <v>779</v>
      </c>
      <c r="E29" s="8">
        <v>8</v>
      </c>
      <c r="F29" s="8">
        <v>26</v>
      </c>
      <c r="G29" s="8">
        <v>14</v>
      </c>
      <c r="H29" s="8">
        <v>15</v>
      </c>
      <c r="I29" s="8">
        <v>30</v>
      </c>
      <c r="J29" s="8">
        <v>49</v>
      </c>
      <c r="K29" s="8">
        <v>28</v>
      </c>
      <c r="L29" s="8">
        <v>14</v>
      </c>
      <c r="M29" s="8">
        <v>3</v>
      </c>
      <c r="N29" s="119">
        <v>189</v>
      </c>
    </row>
    <row r="30" spans="1:14" x14ac:dyDescent="0.35">
      <c r="B30" s="2" t="s">
        <v>368</v>
      </c>
      <c r="C30" s="8">
        <v>8</v>
      </c>
      <c r="D30" s="8" t="s">
        <v>779</v>
      </c>
      <c r="E30" s="8">
        <v>3</v>
      </c>
      <c r="F30" s="8">
        <v>10</v>
      </c>
      <c r="G30" s="8">
        <v>17</v>
      </c>
      <c r="H30" s="8">
        <v>9</v>
      </c>
      <c r="I30" s="8">
        <v>24</v>
      </c>
      <c r="J30" s="8">
        <v>19</v>
      </c>
      <c r="K30" s="8">
        <v>10</v>
      </c>
      <c r="L30" s="8">
        <v>5</v>
      </c>
      <c r="M30" s="8">
        <v>4</v>
      </c>
      <c r="N30" s="119">
        <v>109</v>
      </c>
    </row>
    <row r="31" spans="1:14" x14ac:dyDescent="0.35">
      <c r="B31" s="77" t="s">
        <v>14</v>
      </c>
      <c r="C31" s="89">
        <v>647</v>
      </c>
      <c r="D31" s="89">
        <v>57</v>
      </c>
      <c r="E31" s="89">
        <v>850</v>
      </c>
      <c r="F31" s="89">
        <v>1173</v>
      </c>
      <c r="G31" s="89">
        <v>1031</v>
      </c>
      <c r="H31" s="89">
        <v>694</v>
      </c>
      <c r="I31" s="89">
        <v>689</v>
      </c>
      <c r="J31" s="89">
        <v>546</v>
      </c>
      <c r="K31" s="89">
        <v>344</v>
      </c>
      <c r="L31" s="89">
        <v>190</v>
      </c>
      <c r="M31" s="89">
        <v>69</v>
      </c>
      <c r="N31" s="89">
        <v>6290</v>
      </c>
    </row>
  </sheetData>
  <hyperlinks>
    <hyperlink ref="O1" location="'Retr par prov et grade EPST'!A1" display="Variable suivante" xr:uid="{BA8D31D3-BAF7-4001-B4EA-DC7F5C3E8239}"/>
    <hyperlink ref="O2" location="'Retr par âge et sexe EPST'!A1" display="Variable précédente" xr:uid="{97CE8190-56B4-4437-BC02-44AEE67242AA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110E-CA08-4303-90AF-028D0806169D}">
  <sheetPr>
    <tabColor theme="0"/>
  </sheetPr>
  <dimension ref="A1:O31"/>
  <sheetViews>
    <sheetView workbookViewId="0">
      <selection activeCell="O1" sqref="O1"/>
    </sheetView>
  </sheetViews>
  <sheetFormatPr baseColWidth="10" defaultColWidth="10.6640625" defaultRowHeight="15.5" x14ac:dyDescent="0.35"/>
  <cols>
    <col min="1" max="1" width="10.6640625" style="204"/>
    <col min="2" max="2" width="14.6640625" style="204" customWidth="1"/>
    <col min="3" max="16384" width="10.6640625" style="204"/>
  </cols>
  <sheetData>
    <row r="1" spans="1:15" x14ac:dyDescent="0.35">
      <c r="A1" s="197"/>
      <c r="B1" s="197"/>
      <c r="C1" s="197"/>
      <c r="D1" s="197"/>
      <c r="E1" s="197"/>
      <c r="F1" s="197"/>
      <c r="G1" s="197"/>
      <c r="H1" s="197"/>
      <c r="J1" s="197"/>
      <c r="K1" s="197"/>
      <c r="L1" s="197"/>
      <c r="M1" s="197"/>
      <c r="N1" s="197"/>
      <c r="O1" s="206" t="s">
        <v>255</v>
      </c>
    </row>
    <row r="2" spans="1:15" ht="18" x14ac:dyDescent="0.4">
      <c r="A2" s="197"/>
      <c r="B2" s="212" t="s">
        <v>437</v>
      </c>
      <c r="C2" s="197"/>
      <c r="D2" s="197"/>
      <c r="E2" s="197"/>
      <c r="F2" s="197"/>
      <c r="G2" s="197"/>
      <c r="H2" s="197"/>
      <c r="J2" s="197"/>
      <c r="K2" s="197"/>
      <c r="L2" s="197"/>
      <c r="M2" s="197"/>
      <c r="N2" s="197"/>
      <c r="O2" s="208" t="s">
        <v>256</v>
      </c>
    </row>
    <row r="3" spans="1:15" x14ac:dyDescent="0.3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5" x14ac:dyDescent="0.35">
      <c r="A4" s="197"/>
      <c r="B4" s="77" t="s">
        <v>428</v>
      </c>
      <c r="C4" s="30" t="s">
        <v>59</v>
      </c>
      <c r="D4" s="30" t="s">
        <v>60</v>
      </c>
      <c r="E4" s="30" t="s">
        <v>61</v>
      </c>
      <c r="F4" s="30" t="s">
        <v>62</v>
      </c>
      <c r="G4" s="30" t="s">
        <v>63</v>
      </c>
      <c r="H4" s="30" t="s">
        <v>64</v>
      </c>
      <c r="I4" s="30" t="s">
        <v>65</v>
      </c>
      <c r="J4" s="30" t="s">
        <v>66</v>
      </c>
      <c r="K4" s="30" t="s">
        <v>67</v>
      </c>
      <c r="L4" s="30" t="s">
        <v>68</v>
      </c>
      <c r="M4" s="30" t="s">
        <v>69</v>
      </c>
      <c r="N4" s="30" t="s">
        <v>14</v>
      </c>
    </row>
    <row r="5" spans="1:15" x14ac:dyDescent="0.35">
      <c r="A5" s="197"/>
      <c r="B5" s="31" t="s">
        <v>429</v>
      </c>
      <c r="C5" s="8" t="s">
        <v>779</v>
      </c>
      <c r="D5" s="8" t="s">
        <v>779</v>
      </c>
      <c r="E5" s="8"/>
      <c r="F5" s="8" t="s">
        <v>779</v>
      </c>
      <c r="G5" s="8"/>
      <c r="H5" s="8">
        <v>3</v>
      </c>
      <c r="I5" s="8"/>
      <c r="J5" s="8" t="s">
        <v>779</v>
      </c>
      <c r="K5" s="8" t="s">
        <v>779</v>
      </c>
      <c r="L5" s="8" t="s">
        <v>779</v>
      </c>
      <c r="M5" s="8" t="s">
        <v>779</v>
      </c>
      <c r="N5" s="118">
        <v>3</v>
      </c>
    </row>
    <row r="6" spans="1:15" x14ac:dyDescent="0.35">
      <c r="A6" s="197"/>
      <c r="B6" s="7" t="s">
        <v>8</v>
      </c>
      <c r="C6" s="8" t="s">
        <v>779</v>
      </c>
      <c r="D6" s="8" t="s">
        <v>779</v>
      </c>
      <c r="E6" s="8">
        <v>1</v>
      </c>
      <c r="F6" s="8" t="s">
        <v>779</v>
      </c>
      <c r="G6" s="8">
        <v>1</v>
      </c>
      <c r="H6" s="8">
        <v>29</v>
      </c>
      <c r="I6" s="8">
        <v>19</v>
      </c>
      <c r="J6" s="8" t="s">
        <v>779</v>
      </c>
      <c r="K6" s="8" t="s">
        <v>779</v>
      </c>
      <c r="L6" s="8" t="s">
        <v>779</v>
      </c>
      <c r="M6" s="8" t="s">
        <v>779</v>
      </c>
      <c r="N6" s="90">
        <v>50</v>
      </c>
    </row>
    <row r="7" spans="1:15" x14ac:dyDescent="0.35">
      <c r="A7" s="197"/>
      <c r="B7" s="7" t="s">
        <v>430</v>
      </c>
      <c r="C7" s="8" t="s">
        <v>779</v>
      </c>
      <c r="D7" s="8" t="s">
        <v>779</v>
      </c>
      <c r="E7" s="8" t="s">
        <v>779</v>
      </c>
      <c r="F7" s="8" t="s">
        <v>779</v>
      </c>
      <c r="G7" s="8">
        <v>1</v>
      </c>
      <c r="H7" s="8">
        <v>4</v>
      </c>
      <c r="I7" s="8">
        <v>21</v>
      </c>
      <c r="J7" s="8" t="s">
        <v>779</v>
      </c>
      <c r="K7" s="8" t="s">
        <v>779</v>
      </c>
      <c r="L7" s="8" t="s">
        <v>779</v>
      </c>
      <c r="M7" s="8" t="s">
        <v>779</v>
      </c>
      <c r="N7" s="90">
        <v>26</v>
      </c>
    </row>
    <row r="8" spans="1:15" x14ac:dyDescent="0.35">
      <c r="A8" s="197"/>
      <c r="B8" s="7" t="s">
        <v>431</v>
      </c>
      <c r="C8" s="8" t="s">
        <v>779</v>
      </c>
      <c r="D8" s="8" t="s">
        <v>779</v>
      </c>
      <c r="E8" s="8" t="s">
        <v>779</v>
      </c>
      <c r="F8" s="8" t="s">
        <v>779</v>
      </c>
      <c r="G8" s="8" t="s">
        <v>779</v>
      </c>
      <c r="H8" s="8">
        <v>4</v>
      </c>
      <c r="I8" s="8">
        <v>32</v>
      </c>
      <c r="J8" s="8" t="s">
        <v>779</v>
      </c>
      <c r="K8" s="8" t="s">
        <v>779</v>
      </c>
      <c r="L8" s="8" t="s">
        <v>779</v>
      </c>
      <c r="M8" s="8" t="s">
        <v>779</v>
      </c>
      <c r="N8" s="90">
        <v>36</v>
      </c>
    </row>
    <row r="9" spans="1:15" x14ac:dyDescent="0.35">
      <c r="A9" s="197"/>
      <c r="B9" s="7" t="s">
        <v>432</v>
      </c>
      <c r="C9" s="8" t="s">
        <v>779</v>
      </c>
      <c r="D9" s="8" t="s">
        <v>779</v>
      </c>
      <c r="E9" s="8" t="s">
        <v>779</v>
      </c>
      <c r="F9" s="8" t="s">
        <v>779</v>
      </c>
      <c r="G9" s="8" t="s">
        <v>779</v>
      </c>
      <c r="H9" s="8">
        <v>9</v>
      </c>
      <c r="I9" s="8">
        <v>24</v>
      </c>
      <c r="J9" s="8" t="s">
        <v>779</v>
      </c>
      <c r="K9" s="8" t="s">
        <v>779</v>
      </c>
      <c r="L9" s="8" t="s">
        <v>779</v>
      </c>
      <c r="M9" s="8" t="s">
        <v>779</v>
      </c>
      <c r="N9" s="90">
        <v>33</v>
      </c>
    </row>
    <row r="10" spans="1:15" x14ac:dyDescent="0.35">
      <c r="A10" s="197"/>
      <c r="B10" s="7" t="s">
        <v>350</v>
      </c>
      <c r="C10" s="8" t="s">
        <v>779</v>
      </c>
      <c r="D10" s="8" t="s">
        <v>779</v>
      </c>
      <c r="E10" s="8">
        <v>7</v>
      </c>
      <c r="F10" s="8">
        <v>3</v>
      </c>
      <c r="G10" s="8" t="s">
        <v>779</v>
      </c>
      <c r="H10" s="8">
        <v>14</v>
      </c>
      <c r="I10" s="8">
        <v>30</v>
      </c>
      <c r="J10" s="8" t="s">
        <v>779</v>
      </c>
      <c r="K10" s="8" t="s">
        <v>779</v>
      </c>
      <c r="L10" s="8" t="s">
        <v>779</v>
      </c>
      <c r="M10" s="8" t="s">
        <v>779</v>
      </c>
      <c r="N10" s="90">
        <v>54</v>
      </c>
    </row>
    <row r="11" spans="1:15" x14ac:dyDescent="0.35">
      <c r="A11" s="197"/>
      <c r="B11" s="7" t="s">
        <v>433</v>
      </c>
      <c r="C11" s="8" t="s">
        <v>779</v>
      </c>
      <c r="D11" s="8" t="s">
        <v>779</v>
      </c>
      <c r="E11" s="8">
        <v>11</v>
      </c>
      <c r="F11" s="8">
        <v>2</v>
      </c>
      <c r="G11" s="8" t="s">
        <v>779</v>
      </c>
      <c r="H11" s="8">
        <v>13</v>
      </c>
      <c r="I11" s="8">
        <v>24</v>
      </c>
      <c r="J11" s="8" t="s">
        <v>779</v>
      </c>
      <c r="K11" s="8" t="s">
        <v>779</v>
      </c>
      <c r="L11" s="8" t="s">
        <v>779</v>
      </c>
      <c r="M11" s="8" t="s">
        <v>779</v>
      </c>
      <c r="N11" s="90">
        <v>50</v>
      </c>
    </row>
    <row r="12" spans="1:15" x14ac:dyDescent="0.35">
      <c r="A12" s="197"/>
      <c r="B12" s="7" t="s">
        <v>434</v>
      </c>
      <c r="C12" s="8" t="s">
        <v>779</v>
      </c>
      <c r="D12" s="8" t="s">
        <v>779</v>
      </c>
      <c r="E12" s="8">
        <v>22</v>
      </c>
      <c r="F12" s="8">
        <v>13</v>
      </c>
      <c r="G12" s="8" t="s">
        <v>779</v>
      </c>
      <c r="H12" s="8">
        <v>57</v>
      </c>
      <c r="I12" s="8">
        <v>211</v>
      </c>
      <c r="J12" s="8" t="s">
        <v>779</v>
      </c>
      <c r="K12" s="8" t="s">
        <v>779</v>
      </c>
      <c r="L12" s="8" t="s">
        <v>779</v>
      </c>
      <c r="M12" s="8" t="s">
        <v>779</v>
      </c>
      <c r="N12" s="90">
        <v>303</v>
      </c>
    </row>
    <row r="13" spans="1:15" x14ac:dyDescent="0.35">
      <c r="A13" s="197"/>
      <c r="B13" s="7" t="s">
        <v>9</v>
      </c>
      <c r="C13" s="8" t="s">
        <v>779</v>
      </c>
      <c r="D13" s="8" t="s">
        <v>779</v>
      </c>
      <c r="E13" s="8">
        <v>2</v>
      </c>
      <c r="F13" s="8">
        <v>1</v>
      </c>
      <c r="G13" s="8" t="s">
        <v>779</v>
      </c>
      <c r="H13" s="8">
        <v>17</v>
      </c>
      <c r="I13" s="8">
        <v>20</v>
      </c>
      <c r="J13" s="8" t="s">
        <v>779</v>
      </c>
      <c r="K13" s="8" t="s">
        <v>779</v>
      </c>
      <c r="L13" s="8" t="s">
        <v>779</v>
      </c>
      <c r="M13" s="8" t="s">
        <v>779</v>
      </c>
      <c r="N13" s="90">
        <v>40</v>
      </c>
    </row>
    <row r="14" spans="1:15" x14ac:dyDescent="0.35">
      <c r="A14" s="197"/>
      <c r="B14" s="7" t="s">
        <v>10</v>
      </c>
      <c r="C14" s="8" t="s">
        <v>779</v>
      </c>
      <c r="D14" s="8" t="s">
        <v>779</v>
      </c>
      <c r="E14" s="8">
        <v>16</v>
      </c>
      <c r="F14" s="8">
        <v>36</v>
      </c>
      <c r="G14" s="8">
        <v>328</v>
      </c>
      <c r="H14" s="8">
        <v>201</v>
      </c>
      <c r="I14" s="8">
        <v>348</v>
      </c>
      <c r="J14" s="8" t="s">
        <v>779</v>
      </c>
      <c r="K14" s="8" t="s">
        <v>779</v>
      </c>
      <c r="L14" s="8">
        <v>1</v>
      </c>
      <c r="M14" s="8"/>
      <c r="N14" s="90">
        <v>930</v>
      </c>
    </row>
    <row r="15" spans="1:15" x14ac:dyDescent="0.35">
      <c r="A15" s="197"/>
      <c r="B15" s="7" t="s">
        <v>354</v>
      </c>
      <c r="C15" s="8" t="s">
        <v>779</v>
      </c>
      <c r="D15" s="8" t="s">
        <v>779</v>
      </c>
      <c r="E15" s="8">
        <v>2</v>
      </c>
      <c r="F15" s="8">
        <v>1</v>
      </c>
      <c r="G15" s="8">
        <v>3</v>
      </c>
      <c r="H15" s="8">
        <v>32</v>
      </c>
      <c r="I15" s="8">
        <v>145</v>
      </c>
      <c r="J15" s="8" t="s">
        <v>779</v>
      </c>
      <c r="K15" s="8" t="s">
        <v>779</v>
      </c>
      <c r="L15" s="8" t="s">
        <v>779</v>
      </c>
      <c r="M15" s="8" t="s">
        <v>779</v>
      </c>
      <c r="N15" s="90">
        <v>183</v>
      </c>
    </row>
    <row r="16" spans="1:15" x14ac:dyDescent="0.35">
      <c r="A16" s="197"/>
      <c r="B16" s="7" t="s">
        <v>355</v>
      </c>
      <c r="C16" s="8" t="s">
        <v>779</v>
      </c>
      <c r="D16" s="8" t="s">
        <v>779</v>
      </c>
      <c r="E16" s="8" t="s">
        <v>779</v>
      </c>
      <c r="F16" s="8" t="s">
        <v>779</v>
      </c>
      <c r="G16" s="8" t="s">
        <v>779</v>
      </c>
      <c r="H16" s="8">
        <v>11</v>
      </c>
      <c r="I16" s="8">
        <v>14</v>
      </c>
      <c r="J16" s="8" t="s">
        <v>779</v>
      </c>
      <c r="K16" s="8" t="s">
        <v>779</v>
      </c>
      <c r="L16" s="8" t="s">
        <v>779</v>
      </c>
      <c r="M16" s="8" t="s">
        <v>779</v>
      </c>
      <c r="N16" s="90">
        <v>25</v>
      </c>
    </row>
    <row r="17" spans="1:14" x14ac:dyDescent="0.35">
      <c r="A17" s="2"/>
      <c r="B17" s="7" t="s">
        <v>356</v>
      </c>
      <c r="C17" s="8" t="s">
        <v>779</v>
      </c>
      <c r="D17" s="8" t="s">
        <v>779</v>
      </c>
      <c r="E17" s="8" t="s">
        <v>779</v>
      </c>
      <c r="F17" s="8" t="s">
        <v>779</v>
      </c>
      <c r="G17" s="8" t="s">
        <v>779</v>
      </c>
      <c r="H17" s="8">
        <v>50</v>
      </c>
      <c r="I17" s="8">
        <v>28</v>
      </c>
      <c r="J17" s="8" t="s">
        <v>779</v>
      </c>
      <c r="K17" s="8" t="s">
        <v>779</v>
      </c>
      <c r="L17" s="8" t="s">
        <v>779</v>
      </c>
      <c r="M17" s="8" t="s">
        <v>779</v>
      </c>
      <c r="N17" s="90">
        <v>78</v>
      </c>
    </row>
    <row r="18" spans="1:14" x14ac:dyDescent="0.35">
      <c r="B18" s="7" t="s">
        <v>357</v>
      </c>
      <c r="C18" s="8" t="s">
        <v>779</v>
      </c>
      <c r="D18" s="8" t="s">
        <v>779</v>
      </c>
      <c r="E18" s="8">
        <v>1</v>
      </c>
      <c r="F18" s="8">
        <v>1</v>
      </c>
      <c r="G18" s="8" t="s">
        <v>779</v>
      </c>
      <c r="H18" s="8">
        <v>13</v>
      </c>
      <c r="I18" s="8">
        <v>23</v>
      </c>
      <c r="J18" s="8" t="s">
        <v>779</v>
      </c>
      <c r="K18" s="8" t="s">
        <v>779</v>
      </c>
      <c r="L18" s="8" t="s">
        <v>779</v>
      </c>
      <c r="M18" s="8" t="s">
        <v>779</v>
      </c>
      <c r="N18" s="90">
        <v>38</v>
      </c>
    </row>
    <row r="19" spans="1:14" x14ac:dyDescent="0.35">
      <c r="B19" s="7" t="s">
        <v>358</v>
      </c>
      <c r="C19" s="8" t="s">
        <v>779</v>
      </c>
      <c r="D19" s="8" t="s">
        <v>779</v>
      </c>
      <c r="E19" s="8" t="s">
        <v>779</v>
      </c>
      <c r="F19" s="8" t="s">
        <v>779</v>
      </c>
      <c r="G19" s="8" t="s">
        <v>779</v>
      </c>
      <c r="H19" s="8">
        <v>4</v>
      </c>
      <c r="I19" s="8">
        <v>10</v>
      </c>
      <c r="J19" s="8" t="s">
        <v>779</v>
      </c>
      <c r="K19" s="8" t="s">
        <v>779</v>
      </c>
      <c r="L19" s="8" t="s">
        <v>779</v>
      </c>
      <c r="M19" s="8" t="s">
        <v>779</v>
      </c>
      <c r="N19" s="90">
        <v>14</v>
      </c>
    </row>
    <row r="20" spans="1:14" x14ac:dyDescent="0.35">
      <c r="B20" s="7" t="s">
        <v>359</v>
      </c>
      <c r="C20" s="8" t="s">
        <v>779</v>
      </c>
      <c r="D20" s="8" t="s">
        <v>779</v>
      </c>
      <c r="E20" s="8" t="s">
        <v>779</v>
      </c>
      <c r="F20" s="8" t="s">
        <v>779</v>
      </c>
      <c r="G20" s="8" t="s">
        <v>779</v>
      </c>
      <c r="H20" s="8" t="s">
        <v>779</v>
      </c>
      <c r="I20" s="8" t="s">
        <v>779</v>
      </c>
      <c r="J20" s="8" t="s">
        <v>779</v>
      </c>
      <c r="K20" s="8" t="s">
        <v>779</v>
      </c>
      <c r="L20" s="8" t="s">
        <v>779</v>
      </c>
      <c r="M20" s="8" t="s">
        <v>779</v>
      </c>
      <c r="N20" s="90">
        <v>0</v>
      </c>
    </row>
    <row r="21" spans="1:14" x14ac:dyDescent="0.35">
      <c r="B21" s="7" t="s">
        <v>11</v>
      </c>
      <c r="C21" s="8" t="s">
        <v>779</v>
      </c>
      <c r="D21" s="8" t="s">
        <v>779</v>
      </c>
      <c r="E21" s="8" t="s">
        <v>779</v>
      </c>
      <c r="F21" s="8" t="s">
        <v>779</v>
      </c>
      <c r="G21" s="8" t="s">
        <v>779</v>
      </c>
      <c r="H21" s="8" t="s">
        <v>779</v>
      </c>
      <c r="I21" s="8" t="s">
        <v>779</v>
      </c>
      <c r="J21" s="8">
        <v>4</v>
      </c>
      <c r="K21" s="8" t="s">
        <v>779</v>
      </c>
      <c r="L21" s="8" t="s">
        <v>779</v>
      </c>
      <c r="M21" s="8" t="s">
        <v>779</v>
      </c>
      <c r="N21" s="90">
        <v>4</v>
      </c>
    </row>
    <row r="22" spans="1:14" x14ac:dyDescent="0.35">
      <c r="B22" s="7" t="s">
        <v>360</v>
      </c>
      <c r="C22" s="8" t="s">
        <v>779</v>
      </c>
      <c r="D22" s="8" t="s">
        <v>779</v>
      </c>
      <c r="E22" s="8" t="s">
        <v>779</v>
      </c>
      <c r="F22" s="8" t="s">
        <v>779</v>
      </c>
      <c r="G22" s="8" t="s">
        <v>779</v>
      </c>
      <c r="H22" s="8"/>
      <c r="I22" s="8">
        <v>2</v>
      </c>
      <c r="J22" s="8">
        <v>50</v>
      </c>
      <c r="K22" s="8" t="s">
        <v>779</v>
      </c>
      <c r="L22" s="8" t="s">
        <v>779</v>
      </c>
      <c r="M22" s="8" t="s">
        <v>779</v>
      </c>
      <c r="N22" s="90">
        <v>52</v>
      </c>
    </row>
    <row r="23" spans="1:14" x14ac:dyDescent="0.35">
      <c r="B23" s="7" t="s">
        <v>12</v>
      </c>
      <c r="C23" s="8" t="s">
        <v>779</v>
      </c>
      <c r="D23" s="8" t="s">
        <v>779</v>
      </c>
      <c r="E23" s="8" t="s">
        <v>779</v>
      </c>
      <c r="F23" s="8">
        <v>1</v>
      </c>
      <c r="G23" s="8">
        <v>6</v>
      </c>
      <c r="H23" s="8">
        <v>1</v>
      </c>
      <c r="I23" s="8">
        <v>23</v>
      </c>
      <c r="J23" s="8">
        <v>36</v>
      </c>
      <c r="K23" s="8" t="s">
        <v>779</v>
      </c>
      <c r="L23" s="8" t="s">
        <v>779</v>
      </c>
      <c r="M23" s="8" t="s">
        <v>779</v>
      </c>
      <c r="N23" s="90">
        <v>67</v>
      </c>
    </row>
    <row r="24" spans="1:14" x14ac:dyDescent="0.35">
      <c r="B24" s="7" t="s">
        <v>435</v>
      </c>
      <c r="C24" s="8" t="s">
        <v>779</v>
      </c>
      <c r="D24" s="8" t="s">
        <v>779</v>
      </c>
      <c r="E24" s="8" t="s">
        <v>779</v>
      </c>
      <c r="F24" s="8">
        <v>28</v>
      </c>
      <c r="G24" s="8">
        <v>1</v>
      </c>
      <c r="H24" s="8">
        <v>1</v>
      </c>
      <c r="I24" s="8">
        <v>14</v>
      </c>
      <c r="J24" s="8">
        <v>185</v>
      </c>
      <c r="K24" s="8" t="s">
        <v>779</v>
      </c>
      <c r="L24" s="8" t="s">
        <v>779</v>
      </c>
      <c r="M24" s="8" t="s">
        <v>779</v>
      </c>
      <c r="N24" s="90">
        <v>229</v>
      </c>
    </row>
    <row r="25" spans="1:14" x14ac:dyDescent="0.35">
      <c r="B25" s="7" t="s">
        <v>363</v>
      </c>
      <c r="C25" s="8" t="s">
        <v>779</v>
      </c>
      <c r="D25" s="8" t="s">
        <v>779</v>
      </c>
      <c r="E25" s="8" t="s">
        <v>779</v>
      </c>
      <c r="F25" s="8" t="s">
        <v>779</v>
      </c>
      <c r="G25" s="8" t="s">
        <v>779</v>
      </c>
      <c r="H25" s="8" t="s">
        <v>779</v>
      </c>
      <c r="I25" s="8">
        <v>14</v>
      </c>
      <c r="J25" s="8">
        <v>10</v>
      </c>
      <c r="K25" s="8" t="s">
        <v>779</v>
      </c>
      <c r="L25" s="8" t="s">
        <v>779</v>
      </c>
      <c r="M25" s="8" t="s">
        <v>779</v>
      </c>
      <c r="N25" s="90">
        <v>24</v>
      </c>
    </row>
    <row r="26" spans="1:14" x14ac:dyDescent="0.35">
      <c r="B26" s="7" t="s">
        <v>13</v>
      </c>
      <c r="C26" s="8" t="s">
        <v>779</v>
      </c>
      <c r="D26" s="8" t="s">
        <v>779</v>
      </c>
      <c r="E26" s="8" t="s">
        <v>779</v>
      </c>
      <c r="F26" s="8" t="s">
        <v>779</v>
      </c>
      <c r="G26" s="8" t="s">
        <v>779</v>
      </c>
      <c r="H26" s="8" t="s">
        <v>779</v>
      </c>
      <c r="I26" s="8"/>
      <c r="J26" s="8">
        <v>1</v>
      </c>
      <c r="K26" s="8" t="s">
        <v>779</v>
      </c>
      <c r="L26" s="8" t="s">
        <v>779</v>
      </c>
      <c r="M26" s="8" t="s">
        <v>779</v>
      </c>
      <c r="N26" s="90">
        <v>1</v>
      </c>
    </row>
    <row r="27" spans="1:14" x14ac:dyDescent="0.35">
      <c r="B27" s="7" t="s">
        <v>436</v>
      </c>
      <c r="C27" s="8" t="s">
        <v>779</v>
      </c>
      <c r="D27" s="8" t="s">
        <v>779</v>
      </c>
      <c r="E27" s="8">
        <v>2</v>
      </c>
      <c r="F27" s="8">
        <v>16</v>
      </c>
      <c r="G27" s="8">
        <v>3</v>
      </c>
      <c r="H27" s="8" t="s">
        <v>779</v>
      </c>
      <c r="I27" s="8">
        <v>33</v>
      </c>
      <c r="J27" s="8">
        <v>97</v>
      </c>
      <c r="K27" s="8" t="s">
        <v>779</v>
      </c>
      <c r="L27" s="8" t="s">
        <v>779</v>
      </c>
      <c r="M27" s="8" t="s">
        <v>779</v>
      </c>
      <c r="N27" s="90">
        <v>151</v>
      </c>
    </row>
    <row r="28" spans="1:14" x14ac:dyDescent="0.35">
      <c r="B28" s="7" t="s">
        <v>366</v>
      </c>
      <c r="C28" s="8" t="s">
        <v>779</v>
      </c>
      <c r="D28" s="8" t="s">
        <v>779</v>
      </c>
      <c r="E28" s="8" t="s">
        <v>779</v>
      </c>
      <c r="F28" s="8" t="s">
        <v>779</v>
      </c>
      <c r="G28" s="8" t="s">
        <v>779</v>
      </c>
      <c r="H28" s="8" t="s">
        <v>779</v>
      </c>
      <c r="I28" s="8">
        <v>9</v>
      </c>
      <c r="J28" s="8">
        <v>7</v>
      </c>
      <c r="K28" s="8" t="s">
        <v>779</v>
      </c>
      <c r="L28" s="8" t="s">
        <v>779</v>
      </c>
      <c r="M28" s="8" t="s">
        <v>779</v>
      </c>
      <c r="N28" s="90">
        <v>16</v>
      </c>
    </row>
    <row r="29" spans="1:14" x14ac:dyDescent="0.35">
      <c r="B29" s="7" t="s">
        <v>367</v>
      </c>
      <c r="C29" s="8" t="s">
        <v>779</v>
      </c>
      <c r="D29" s="8" t="s">
        <v>779</v>
      </c>
      <c r="E29" s="8" t="s">
        <v>779</v>
      </c>
      <c r="F29" s="8">
        <v>2</v>
      </c>
      <c r="G29" s="8" t="s">
        <v>779</v>
      </c>
      <c r="H29" s="8" t="s">
        <v>779</v>
      </c>
      <c r="I29" s="8">
        <v>59</v>
      </c>
      <c r="J29" s="8">
        <v>240</v>
      </c>
      <c r="K29" s="8" t="s">
        <v>779</v>
      </c>
      <c r="L29" s="8" t="s">
        <v>779</v>
      </c>
      <c r="M29" s="8" t="s">
        <v>779</v>
      </c>
      <c r="N29" s="90">
        <v>304</v>
      </c>
    </row>
    <row r="30" spans="1:14" x14ac:dyDescent="0.35">
      <c r="B30" s="7" t="s">
        <v>368</v>
      </c>
      <c r="C30" s="8" t="s">
        <v>779</v>
      </c>
      <c r="D30" s="8" t="s">
        <v>779</v>
      </c>
      <c r="E30" s="8" t="s">
        <v>779</v>
      </c>
      <c r="F30" s="8" t="s">
        <v>779</v>
      </c>
      <c r="G30" s="8" t="s">
        <v>779</v>
      </c>
      <c r="H30" s="8" t="s">
        <v>779</v>
      </c>
      <c r="I30" s="8">
        <v>3</v>
      </c>
      <c r="J30" s="8">
        <v>11</v>
      </c>
      <c r="K30" s="8" t="s">
        <v>779</v>
      </c>
      <c r="L30" s="8" t="s">
        <v>779</v>
      </c>
      <c r="M30" s="8" t="s">
        <v>779</v>
      </c>
      <c r="N30" s="90">
        <v>14</v>
      </c>
    </row>
    <row r="31" spans="1:14" x14ac:dyDescent="0.35">
      <c r="B31" s="77" t="s">
        <v>14</v>
      </c>
      <c r="C31" s="89" t="s">
        <v>779</v>
      </c>
      <c r="D31" s="89" t="s">
        <v>779</v>
      </c>
      <c r="E31" s="89">
        <v>64</v>
      </c>
      <c r="F31" s="89">
        <v>104</v>
      </c>
      <c r="G31" s="89">
        <v>343</v>
      </c>
      <c r="H31" s="89">
        <v>466</v>
      </c>
      <c r="I31" s="89">
        <v>1106</v>
      </c>
      <c r="J31" s="89">
        <v>641</v>
      </c>
      <c r="K31" s="89">
        <v>0</v>
      </c>
      <c r="L31" s="89">
        <v>1</v>
      </c>
      <c r="M31" s="89" t="s">
        <v>5</v>
      </c>
      <c r="N31" s="89">
        <v>2725</v>
      </c>
    </row>
  </sheetData>
  <hyperlinks>
    <hyperlink ref="O1" location="'Retr par prov&amp;par sexe H EPST'!A1" display="Variable suivante" xr:uid="{88FC8712-C853-4CF2-8D36-19FA64F04CB3}"/>
    <hyperlink ref="O2" location="'Retr par prov et grade H EPST'!A1" display="Variable précédente" xr:uid="{F66B9E17-13C5-4AA9-9455-656908090E91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8F06-368B-48D7-B25C-206899850057}">
  <sheetPr>
    <tabColor theme="0"/>
  </sheetPr>
  <dimension ref="A1:G31"/>
  <sheetViews>
    <sheetView workbookViewId="0">
      <selection activeCell="G1" sqref="G1"/>
    </sheetView>
  </sheetViews>
  <sheetFormatPr baseColWidth="10" defaultColWidth="10.6640625" defaultRowHeight="15.5" x14ac:dyDescent="0.35"/>
  <cols>
    <col min="1" max="2" width="10.6640625" style="204"/>
    <col min="3" max="3" width="15.33203125" style="204" customWidth="1"/>
    <col min="4" max="4" width="15.83203125" style="204" customWidth="1"/>
    <col min="5" max="5" width="17.1640625" style="204" customWidth="1"/>
    <col min="6" max="16384" width="10.6640625" style="204"/>
  </cols>
  <sheetData>
    <row r="1" spans="1:7" x14ac:dyDescent="0.35">
      <c r="A1" s="197"/>
      <c r="B1" s="197"/>
      <c r="C1" s="197"/>
      <c r="D1" s="197"/>
      <c r="E1" s="197"/>
      <c r="G1" s="206" t="s">
        <v>255</v>
      </c>
    </row>
    <row r="2" spans="1:7" ht="18" x14ac:dyDescent="0.4">
      <c r="A2" s="197"/>
      <c r="B2" s="212" t="s">
        <v>439</v>
      </c>
      <c r="C2" s="197"/>
      <c r="D2" s="197"/>
      <c r="E2" s="197"/>
      <c r="G2" s="208" t="s">
        <v>256</v>
      </c>
    </row>
    <row r="3" spans="1:7" x14ac:dyDescent="0.35">
      <c r="A3" s="197"/>
      <c r="B3" s="197"/>
      <c r="C3" s="197"/>
      <c r="D3" s="197"/>
      <c r="E3" s="197"/>
    </row>
    <row r="4" spans="1:7" x14ac:dyDescent="0.35">
      <c r="A4" s="197"/>
      <c r="B4" s="77" t="s">
        <v>428</v>
      </c>
      <c r="C4" s="30" t="s">
        <v>438</v>
      </c>
      <c r="D4" s="30" t="s">
        <v>83</v>
      </c>
      <c r="E4" s="30" t="s">
        <v>14</v>
      </c>
      <c r="F4" s="237" t="s">
        <v>440</v>
      </c>
    </row>
    <row r="5" spans="1:7" x14ac:dyDescent="0.35">
      <c r="A5" s="197"/>
      <c r="B5" s="31" t="s">
        <v>429</v>
      </c>
      <c r="C5" s="8">
        <v>4</v>
      </c>
      <c r="D5" s="8">
        <v>43</v>
      </c>
      <c r="E5" s="118">
        <v>47</v>
      </c>
      <c r="F5" s="238">
        <v>7.0000000000000001E-3</v>
      </c>
    </row>
    <row r="6" spans="1:7" x14ac:dyDescent="0.35">
      <c r="A6" s="197"/>
      <c r="B6" s="7" t="s">
        <v>8</v>
      </c>
      <c r="C6" s="8">
        <v>10</v>
      </c>
      <c r="D6" s="8">
        <v>130</v>
      </c>
      <c r="E6" s="90">
        <v>140</v>
      </c>
      <c r="F6" s="238">
        <v>2.1999999999999999E-2</v>
      </c>
    </row>
    <row r="7" spans="1:7" x14ac:dyDescent="0.35">
      <c r="A7" s="197"/>
      <c r="B7" s="7" t="s">
        <v>430</v>
      </c>
      <c r="C7" s="8">
        <v>29</v>
      </c>
      <c r="D7" s="8">
        <v>148</v>
      </c>
      <c r="E7" s="90">
        <v>177</v>
      </c>
      <c r="F7" s="238">
        <v>2.8000000000000001E-2</v>
      </c>
    </row>
    <row r="8" spans="1:7" x14ac:dyDescent="0.35">
      <c r="A8" s="197"/>
      <c r="B8" s="7" t="s">
        <v>431</v>
      </c>
      <c r="C8" s="8">
        <v>5</v>
      </c>
      <c r="D8" s="8">
        <v>32</v>
      </c>
      <c r="E8" s="90">
        <v>37</v>
      </c>
      <c r="F8" s="238">
        <v>6.0000000000000001E-3</v>
      </c>
    </row>
    <row r="9" spans="1:7" x14ac:dyDescent="0.35">
      <c r="A9" s="197"/>
      <c r="B9" s="7" t="s">
        <v>432</v>
      </c>
      <c r="C9" s="8">
        <v>16</v>
      </c>
      <c r="D9" s="8">
        <v>83</v>
      </c>
      <c r="E9" s="90">
        <v>99</v>
      </c>
      <c r="F9" s="238">
        <v>1.6E-2</v>
      </c>
    </row>
    <row r="10" spans="1:7" x14ac:dyDescent="0.35">
      <c r="A10" s="197"/>
      <c r="B10" s="7" t="s">
        <v>350</v>
      </c>
      <c r="C10" s="8">
        <v>7</v>
      </c>
      <c r="D10" s="8">
        <v>26</v>
      </c>
      <c r="E10" s="90">
        <v>33</v>
      </c>
      <c r="F10" s="238">
        <v>5.0000000000000001E-3</v>
      </c>
    </row>
    <row r="11" spans="1:7" x14ac:dyDescent="0.35">
      <c r="A11" s="197"/>
      <c r="B11" s="7" t="s">
        <v>433</v>
      </c>
      <c r="C11" s="8">
        <v>4</v>
      </c>
      <c r="D11" s="8">
        <v>40</v>
      </c>
      <c r="E11" s="90">
        <v>44</v>
      </c>
      <c r="F11" s="238">
        <v>7.0000000000000001E-3</v>
      </c>
    </row>
    <row r="12" spans="1:7" x14ac:dyDescent="0.35">
      <c r="A12" s="197"/>
      <c r="B12" s="7" t="s">
        <v>434</v>
      </c>
      <c r="C12" s="8">
        <v>28</v>
      </c>
      <c r="D12" s="8">
        <v>226</v>
      </c>
      <c r="E12" s="90">
        <v>254</v>
      </c>
      <c r="F12" s="238">
        <v>0.04</v>
      </c>
    </row>
    <row r="13" spans="1:7" x14ac:dyDescent="0.35">
      <c r="A13" s="197"/>
      <c r="B13" s="7" t="s">
        <v>9</v>
      </c>
      <c r="C13" s="8">
        <v>59</v>
      </c>
      <c r="D13" s="8">
        <v>243</v>
      </c>
      <c r="E13" s="90">
        <v>302</v>
      </c>
      <c r="F13" s="238">
        <v>4.8000000000000001E-2</v>
      </c>
    </row>
    <row r="14" spans="1:7" x14ac:dyDescent="0.35">
      <c r="A14" s="197"/>
      <c r="B14" s="7" t="s">
        <v>10</v>
      </c>
      <c r="C14" s="8">
        <v>608</v>
      </c>
      <c r="D14" s="8">
        <v>2767</v>
      </c>
      <c r="E14" s="90">
        <v>3375</v>
      </c>
      <c r="F14" s="238">
        <v>0.53700000000000003</v>
      </c>
    </row>
    <row r="15" spans="1:7" x14ac:dyDescent="0.35">
      <c r="A15" s="197"/>
      <c r="B15" s="7" t="s">
        <v>354</v>
      </c>
      <c r="C15" s="8">
        <v>35</v>
      </c>
      <c r="D15" s="8">
        <v>148</v>
      </c>
      <c r="E15" s="90">
        <v>183</v>
      </c>
      <c r="F15" s="238">
        <v>2.9000000000000001E-2</v>
      </c>
    </row>
    <row r="16" spans="1:7" x14ac:dyDescent="0.35">
      <c r="A16" s="197"/>
      <c r="B16" s="7" t="s">
        <v>355</v>
      </c>
      <c r="C16" s="8">
        <v>6</v>
      </c>
      <c r="D16" s="8">
        <v>57</v>
      </c>
      <c r="E16" s="90">
        <v>63</v>
      </c>
      <c r="F16" s="238">
        <v>0.01</v>
      </c>
    </row>
    <row r="17" spans="1:6" x14ac:dyDescent="0.35">
      <c r="A17" s="2"/>
      <c r="B17" s="7" t="s">
        <v>356</v>
      </c>
      <c r="C17" s="8">
        <v>53</v>
      </c>
      <c r="D17" s="8">
        <v>481</v>
      </c>
      <c r="E17" s="90">
        <v>534</v>
      </c>
      <c r="F17" s="238">
        <v>8.5000000000000006E-2</v>
      </c>
    </row>
    <row r="18" spans="1:6" x14ac:dyDescent="0.35">
      <c r="B18" s="7" t="s">
        <v>357</v>
      </c>
      <c r="C18" s="8">
        <v>15</v>
      </c>
      <c r="D18" s="8">
        <v>58</v>
      </c>
      <c r="E18" s="90">
        <v>73</v>
      </c>
      <c r="F18" s="238">
        <v>1.2E-2</v>
      </c>
    </row>
    <row r="19" spans="1:6" x14ac:dyDescent="0.35">
      <c r="B19" s="7" t="s">
        <v>358</v>
      </c>
      <c r="C19" s="8">
        <v>1</v>
      </c>
      <c r="D19" s="8">
        <v>13</v>
      </c>
      <c r="E19" s="90">
        <v>14</v>
      </c>
      <c r="F19" s="238">
        <v>2E-3</v>
      </c>
    </row>
    <row r="20" spans="1:6" x14ac:dyDescent="0.35">
      <c r="B20" s="7" t="s">
        <v>359</v>
      </c>
      <c r="C20" s="8">
        <v>5</v>
      </c>
      <c r="D20" s="8">
        <v>72</v>
      </c>
      <c r="E20" s="90">
        <v>77</v>
      </c>
      <c r="F20" s="238">
        <v>1.2E-2</v>
      </c>
    </row>
    <row r="21" spans="1:6" x14ac:dyDescent="0.35">
      <c r="B21" s="7" t="s">
        <v>11</v>
      </c>
      <c r="C21" s="8">
        <v>4</v>
      </c>
      <c r="D21" s="8">
        <v>96</v>
      </c>
      <c r="E21" s="90">
        <v>100</v>
      </c>
      <c r="F21" s="238">
        <v>1.6E-2</v>
      </c>
    </row>
    <row r="22" spans="1:6" x14ac:dyDescent="0.35">
      <c r="B22" s="7" t="s">
        <v>360</v>
      </c>
      <c r="C22" s="8">
        <v>4</v>
      </c>
      <c r="D22" s="8">
        <v>39</v>
      </c>
      <c r="E22" s="90">
        <v>43</v>
      </c>
      <c r="F22" s="238">
        <v>7.0000000000000001E-3</v>
      </c>
    </row>
    <row r="23" spans="1:6" x14ac:dyDescent="0.35">
      <c r="B23" s="7" t="s">
        <v>12</v>
      </c>
      <c r="C23" s="8">
        <v>5</v>
      </c>
      <c r="D23" s="8">
        <v>59</v>
      </c>
      <c r="E23" s="90">
        <v>64</v>
      </c>
      <c r="F23" s="238">
        <v>0.01</v>
      </c>
    </row>
    <row r="24" spans="1:6" x14ac:dyDescent="0.35">
      <c r="B24" s="7" t="s">
        <v>435</v>
      </c>
      <c r="C24" s="8">
        <v>2</v>
      </c>
      <c r="D24" s="8">
        <v>39</v>
      </c>
      <c r="E24" s="90">
        <v>41</v>
      </c>
      <c r="F24" s="238">
        <v>7.0000000000000001E-3</v>
      </c>
    </row>
    <row r="25" spans="1:6" x14ac:dyDescent="0.35">
      <c r="B25" s="7" t="s">
        <v>363</v>
      </c>
      <c r="C25" s="8">
        <v>3</v>
      </c>
      <c r="D25" s="8">
        <v>40</v>
      </c>
      <c r="E25" s="90">
        <v>43</v>
      </c>
      <c r="F25" s="238">
        <v>7.0000000000000001E-3</v>
      </c>
    </row>
    <row r="26" spans="1:6" x14ac:dyDescent="0.35">
      <c r="B26" s="7" t="s">
        <v>13</v>
      </c>
      <c r="C26" s="8">
        <v>9</v>
      </c>
      <c r="D26" s="8">
        <v>178</v>
      </c>
      <c r="E26" s="90">
        <v>187</v>
      </c>
      <c r="F26" s="238">
        <v>0.03</v>
      </c>
    </row>
    <row r="27" spans="1:6" x14ac:dyDescent="0.35">
      <c r="B27" s="7" t="s">
        <v>436</v>
      </c>
      <c r="C27" s="8">
        <v>4</v>
      </c>
      <c r="D27" s="8">
        <v>45</v>
      </c>
      <c r="E27" s="90">
        <v>49</v>
      </c>
      <c r="F27" s="238">
        <v>8.0000000000000002E-3</v>
      </c>
    </row>
    <row r="28" spans="1:6" x14ac:dyDescent="0.35">
      <c r="B28" s="7" t="s">
        <v>366</v>
      </c>
      <c r="C28" s="8" t="s">
        <v>779</v>
      </c>
      <c r="D28" s="8">
        <v>13</v>
      </c>
      <c r="E28" s="90">
        <v>13</v>
      </c>
      <c r="F28" s="238">
        <v>2E-3</v>
      </c>
    </row>
    <row r="29" spans="1:6" x14ac:dyDescent="0.35">
      <c r="B29" s="7" t="s">
        <v>367</v>
      </c>
      <c r="C29" s="8">
        <v>24</v>
      </c>
      <c r="D29" s="8">
        <v>165</v>
      </c>
      <c r="E29" s="90">
        <v>189</v>
      </c>
      <c r="F29" s="238">
        <v>0.03</v>
      </c>
    </row>
    <row r="30" spans="1:6" x14ac:dyDescent="0.35">
      <c r="B30" s="7" t="s">
        <v>368</v>
      </c>
      <c r="C30" s="8">
        <v>8</v>
      </c>
      <c r="D30" s="8">
        <v>101</v>
      </c>
      <c r="E30" s="90">
        <v>109</v>
      </c>
      <c r="F30" s="238">
        <v>1.7000000000000001E-2</v>
      </c>
    </row>
    <row r="31" spans="1:6" x14ac:dyDescent="0.35">
      <c r="B31" s="77" t="s">
        <v>14</v>
      </c>
      <c r="C31" s="89">
        <v>948</v>
      </c>
      <c r="D31" s="89">
        <v>5342</v>
      </c>
      <c r="E31" s="89">
        <v>6290</v>
      </c>
      <c r="F31" s="239">
        <v>1</v>
      </c>
    </row>
  </sheetData>
  <hyperlinks>
    <hyperlink ref="G1" location="'Retr par prov&amp;par sexe EPST'!A1" display="Variable suivante" xr:uid="{F3F647CA-651C-420E-BC6E-124A62F2E196}"/>
    <hyperlink ref="G2" location="'Retr par prov et grade EPST'!A1" display="Variable précédente" xr:uid="{0E6A53BE-9F96-4334-B6EE-1FA021AC8941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82E5-5D0D-4890-9721-7E1257C2989E}">
  <sheetPr>
    <tabColor theme="0"/>
  </sheetPr>
  <dimension ref="A1:G31"/>
  <sheetViews>
    <sheetView workbookViewId="0">
      <selection activeCell="G1" sqref="G1"/>
    </sheetView>
  </sheetViews>
  <sheetFormatPr baseColWidth="10" defaultColWidth="10.6640625" defaultRowHeight="15.5" x14ac:dyDescent="0.35"/>
  <cols>
    <col min="1" max="1" width="10.6640625" style="204"/>
    <col min="2" max="2" width="14" style="204" customWidth="1"/>
    <col min="3" max="3" width="15.25" style="204" customWidth="1"/>
    <col min="4" max="4" width="15.5" style="204" customWidth="1"/>
    <col min="5" max="5" width="14.4140625" style="204" customWidth="1"/>
    <col min="6" max="6" width="11.9140625" style="204" customWidth="1"/>
    <col min="7" max="16384" width="10.6640625" style="204"/>
  </cols>
  <sheetData>
    <row r="1" spans="1:7" x14ac:dyDescent="0.35">
      <c r="A1" s="197"/>
      <c r="B1" s="197"/>
      <c r="C1" s="197"/>
      <c r="D1" s="197"/>
      <c r="E1" s="197"/>
      <c r="G1" s="206" t="s">
        <v>255</v>
      </c>
    </row>
    <row r="2" spans="1:7" ht="18" x14ac:dyDescent="0.4">
      <c r="A2" s="197"/>
      <c r="B2" s="212" t="s">
        <v>634</v>
      </c>
      <c r="C2" s="197"/>
      <c r="D2" s="197"/>
      <c r="E2" s="197"/>
      <c r="G2" s="208" t="s">
        <v>256</v>
      </c>
    </row>
    <row r="3" spans="1:7" x14ac:dyDescent="0.35">
      <c r="A3" s="197"/>
      <c r="B3" s="197"/>
      <c r="C3" s="197"/>
      <c r="D3" s="197"/>
      <c r="E3" s="197"/>
    </row>
    <row r="4" spans="1:7" x14ac:dyDescent="0.35">
      <c r="A4" s="197"/>
      <c r="B4" s="77" t="s">
        <v>428</v>
      </c>
      <c r="C4" s="30" t="s">
        <v>438</v>
      </c>
      <c r="D4" s="30" t="s">
        <v>83</v>
      </c>
      <c r="E4" s="30" t="s">
        <v>14</v>
      </c>
      <c r="F4" s="237" t="s">
        <v>440</v>
      </c>
    </row>
    <row r="5" spans="1:7" x14ac:dyDescent="0.35">
      <c r="A5" s="197"/>
      <c r="B5" s="31" t="s">
        <v>429</v>
      </c>
      <c r="C5" s="8">
        <v>3</v>
      </c>
      <c r="D5" s="8" t="s">
        <v>783</v>
      </c>
      <c r="E5" s="118">
        <v>3</v>
      </c>
      <c r="F5" s="238">
        <v>1E-3</v>
      </c>
    </row>
    <row r="6" spans="1:7" x14ac:dyDescent="0.35">
      <c r="A6" s="197"/>
      <c r="B6" s="7" t="s">
        <v>8</v>
      </c>
      <c r="C6" s="8">
        <v>43</v>
      </c>
      <c r="D6" s="8">
        <v>7</v>
      </c>
      <c r="E6" s="90">
        <v>50</v>
      </c>
      <c r="F6" s="238">
        <v>1.7999999999999999E-2</v>
      </c>
    </row>
    <row r="7" spans="1:7" x14ac:dyDescent="0.35">
      <c r="A7" s="197"/>
      <c r="B7" s="7" t="s">
        <v>430</v>
      </c>
      <c r="C7" s="8">
        <v>16</v>
      </c>
      <c r="D7" s="8">
        <v>10</v>
      </c>
      <c r="E7" s="90">
        <v>26</v>
      </c>
      <c r="F7" s="10">
        <v>0.01</v>
      </c>
    </row>
    <row r="8" spans="1:7" x14ac:dyDescent="0.35">
      <c r="A8" s="197"/>
      <c r="B8" s="7" t="s">
        <v>431</v>
      </c>
      <c r="C8" s="8">
        <v>29</v>
      </c>
      <c r="D8" s="8">
        <v>7</v>
      </c>
      <c r="E8" s="90">
        <v>36</v>
      </c>
      <c r="F8" s="10">
        <v>1.2999999999999999E-2</v>
      </c>
    </row>
    <row r="9" spans="1:7" x14ac:dyDescent="0.35">
      <c r="A9" s="197"/>
      <c r="B9" s="7" t="s">
        <v>432</v>
      </c>
      <c r="C9" s="8">
        <v>25</v>
      </c>
      <c r="D9" s="8">
        <v>8</v>
      </c>
      <c r="E9" s="90">
        <v>33</v>
      </c>
      <c r="F9" s="10">
        <v>1.2E-2</v>
      </c>
    </row>
    <row r="10" spans="1:7" x14ac:dyDescent="0.35">
      <c r="A10" s="197"/>
      <c r="B10" s="7" t="s">
        <v>350</v>
      </c>
      <c r="C10" s="8">
        <v>34</v>
      </c>
      <c r="D10" s="8">
        <v>20</v>
      </c>
      <c r="E10" s="90">
        <v>54</v>
      </c>
      <c r="F10" s="10">
        <v>0.02</v>
      </c>
    </row>
    <row r="11" spans="1:7" x14ac:dyDescent="0.35">
      <c r="A11" s="197"/>
      <c r="B11" s="7" t="s">
        <v>433</v>
      </c>
      <c r="C11" s="8">
        <v>42</v>
      </c>
      <c r="D11" s="8">
        <v>8</v>
      </c>
      <c r="E11" s="90">
        <v>50</v>
      </c>
      <c r="F11" s="10">
        <v>1.7999999999999999E-2</v>
      </c>
    </row>
    <row r="12" spans="1:7" x14ac:dyDescent="0.35">
      <c r="A12" s="197"/>
      <c r="B12" s="7" t="s">
        <v>434</v>
      </c>
      <c r="C12" s="8">
        <v>235</v>
      </c>
      <c r="D12" s="8">
        <v>68</v>
      </c>
      <c r="E12" s="90">
        <v>303</v>
      </c>
      <c r="F12" s="10">
        <v>0.111</v>
      </c>
    </row>
    <row r="13" spans="1:7" x14ac:dyDescent="0.35">
      <c r="A13" s="197"/>
      <c r="B13" s="7" t="s">
        <v>9</v>
      </c>
      <c r="C13" s="8">
        <v>25</v>
      </c>
      <c r="D13" s="8">
        <v>15</v>
      </c>
      <c r="E13" s="90">
        <v>40</v>
      </c>
      <c r="F13" s="10">
        <v>1.4999999999999999E-2</v>
      </c>
    </row>
    <row r="14" spans="1:7" x14ac:dyDescent="0.35">
      <c r="A14" s="197"/>
      <c r="B14" s="7" t="s">
        <v>10</v>
      </c>
      <c r="C14" s="8">
        <v>633</v>
      </c>
      <c r="D14" s="8">
        <v>297</v>
      </c>
      <c r="E14" s="90">
        <v>930</v>
      </c>
      <c r="F14" s="10">
        <v>0.34100000000000003</v>
      </c>
    </row>
    <row r="15" spans="1:7" x14ac:dyDescent="0.35">
      <c r="A15" s="197"/>
      <c r="B15" s="7" t="s">
        <v>354</v>
      </c>
      <c r="C15" s="8">
        <v>118</v>
      </c>
      <c r="D15" s="8">
        <v>65</v>
      </c>
      <c r="E15" s="90">
        <v>183</v>
      </c>
      <c r="F15" s="10">
        <v>6.7000000000000004E-2</v>
      </c>
    </row>
    <row r="16" spans="1:7" x14ac:dyDescent="0.35">
      <c r="A16" s="197"/>
      <c r="B16" s="7" t="s">
        <v>355</v>
      </c>
      <c r="C16" s="8">
        <v>18</v>
      </c>
      <c r="D16" s="8">
        <v>7</v>
      </c>
      <c r="E16" s="90">
        <v>25</v>
      </c>
      <c r="F16" s="10">
        <v>8.9999999999999993E-3</v>
      </c>
    </row>
    <row r="17" spans="1:6" x14ac:dyDescent="0.35">
      <c r="A17" s="2"/>
      <c r="B17" s="7" t="s">
        <v>356</v>
      </c>
      <c r="C17" s="8">
        <v>62</v>
      </c>
      <c r="D17" s="8">
        <v>16</v>
      </c>
      <c r="E17" s="90">
        <v>78</v>
      </c>
      <c r="F17" s="10">
        <v>2.9000000000000001E-2</v>
      </c>
    </row>
    <row r="18" spans="1:6" x14ac:dyDescent="0.35">
      <c r="B18" s="7" t="s">
        <v>357</v>
      </c>
      <c r="C18" s="8">
        <v>24</v>
      </c>
      <c r="D18" s="8">
        <v>14</v>
      </c>
      <c r="E18" s="90">
        <v>38</v>
      </c>
      <c r="F18" s="10">
        <v>1.4E-2</v>
      </c>
    </row>
    <row r="19" spans="1:6" x14ac:dyDescent="0.35">
      <c r="B19" s="7" t="s">
        <v>358</v>
      </c>
      <c r="C19" s="8">
        <v>6</v>
      </c>
      <c r="D19" s="8">
        <v>8</v>
      </c>
      <c r="E19" s="90">
        <v>14</v>
      </c>
      <c r="F19" s="10">
        <v>5.0000000000000001E-3</v>
      </c>
    </row>
    <row r="20" spans="1:6" x14ac:dyDescent="0.35">
      <c r="B20" s="7" t="s">
        <v>359</v>
      </c>
      <c r="C20" s="8" t="s">
        <v>783</v>
      </c>
      <c r="D20" s="8" t="s">
        <v>783</v>
      </c>
      <c r="E20" s="90">
        <v>0</v>
      </c>
      <c r="F20" s="10">
        <v>0</v>
      </c>
    </row>
    <row r="21" spans="1:6" x14ac:dyDescent="0.35">
      <c r="B21" s="7" t="s">
        <v>11</v>
      </c>
      <c r="C21" s="8">
        <v>3</v>
      </c>
      <c r="D21" s="8">
        <v>1</v>
      </c>
      <c r="E21" s="90">
        <v>4</v>
      </c>
      <c r="F21" s="10">
        <v>1E-3</v>
      </c>
    </row>
    <row r="22" spans="1:6" x14ac:dyDescent="0.35">
      <c r="B22" s="7" t="s">
        <v>360</v>
      </c>
      <c r="C22" s="8">
        <v>33</v>
      </c>
      <c r="D22" s="8">
        <v>19</v>
      </c>
      <c r="E22" s="90">
        <v>52</v>
      </c>
      <c r="F22" s="10">
        <v>1.9E-2</v>
      </c>
    </row>
    <row r="23" spans="1:6" x14ac:dyDescent="0.35">
      <c r="B23" s="7" t="s">
        <v>12</v>
      </c>
      <c r="C23" s="8">
        <v>54</v>
      </c>
      <c r="D23" s="8">
        <v>13</v>
      </c>
      <c r="E23" s="90">
        <v>67</v>
      </c>
      <c r="F23" s="10">
        <v>2.5000000000000001E-2</v>
      </c>
    </row>
    <row r="24" spans="1:6" x14ac:dyDescent="0.35">
      <c r="B24" s="7" t="s">
        <v>435</v>
      </c>
      <c r="C24" s="8">
        <v>177</v>
      </c>
      <c r="D24" s="8">
        <v>52</v>
      </c>
      <c r="E24" s="90">
        <v>229</v>
      </c>
      <c r="F24" s="10">
        <v>8.4000000000000005E-2</v>
      </c>
    </row>
    <row r="25" spans="1:6" x14ac:dyDescent="0.35">
      <c r="B25" s="7" t="s">
        <v>363</v>
      </c>
      <c r="C25" s="8">
        <v>20</v>
      </c>
      <c r="D25" s="8">
        <v>4</v>
      </c>
      <c r="E25" s="90">
        <v>24</v>
      </c>
      <c r="F25" s="10">
        <v>8.9999999999999993E-3</v>
      </c>
    </row>
    <row r="26" spans="1:6" x14ac:dyDescent="0.35">
      <c r="B26" s="7" t="s">
        <v>13</v>
      </c>
      <c r="C26" s="8">
        <v>1</v>
      </c>
      <c r="D26" s="8" t="s">
        <v>783</v>
      </c>
      <c r="E26" s="90">
        <v>1</v>
      </c>
      <c r="F26" s="10">
        <v>0</v>
      </c>
    </row>
    <row r="27" spans="1:6" x14ac:dyDescent="0.35">
      <c r="B27" s="7" t="s">
        <v>436</v>
      </c>
      <c r="C27" s="8">
        <v>135</v>
      </c>
      <c r="D27" s="8">
        <v>16</v>
      </c>
      <c r="E27" s="90">
        <v>151</v>
      </c>
      <c r="F27" s="10">
        <v>5.5E-2</v>
      </c>
    </row>
    <row r="28" spans="1:6" x14ac:dyDescent="0.35">
      <c r="B28" s="7" t="s">
        <v>366</v>
      </c>
      <c r="C28" s="8">
        <v>7</v>
      </c>
      <c r="D28" s="8">
        <v>9</v>
      </c>
      <c r="E28" s="90">
        <v>16</v>
      </c>
      <c r="F28" s="10">
        <v>6.0000000000000001E-3</v>
      </c>
    </row>
    <row r="29" spans="1:6" x14ac:dyDescent="0.35">
      <c r="B29" s="7" t="s">
        <v>367</v>
      </c>
      <c r="C29" s="8">
        <v>270</v>
      </c>
      <c r="D29" s="8">
        <v>34</v>
      </c>
      <c r="E29" s="90">
        <v>304</v>
      </c>
      <c r="F29" s="10">
        <v>0.112</v>
      </c>
    </row>
    <row r="30" spans="1:6" x14ac:dyDescent="0.35">
      <c r="B30" s="7" t="s">
        <v>368</v>
      </c>
      <c r="C30" s="8">
        <v>12</v>
      </c>
      <c r="D30" s="8">
        <v>2</v>
      </c>
      <c r="E30" s="90">
        <v>14</v>
      </c>
      <c r="F30" s="10">
        <v>5.0000000000000001E-3</v>
      </c>
    </row>
    <row r="31" spans="1:6" x14ac:dyDescent="0.35">
      <c r="B31" s="77" t="s">
        <v>14</v>
      </c>
      <c r="C31" s="89">
        <v>2025</v>
      </c>
      <c r="D31" s="89">
        <v>700</v>
      </c>
      <c r="E31" s="89">
        <v>2725</v>
      </c>
      <c r="F31" s="239">
        <v>1</v>
      </c>
    </row>
  </sheetData>
  <hyperlinks>
    <hyperlink ref="G1" location="'Retr par prov&amp;age H EPST'!A1" display="Variable suivante" xr:uid="{0471609E-842F-4203-8BB7-1DBA2C24DA61}"/>
    <hyperlink ref="G2" location="'Retr par prov&amp;par sexe H EPST'!A1" display="Variable précédente" xr:uid="{90017029-04F4-4932-9F1D-BD43D7152046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6FBE-FE11-4502-A031-50FAD27894D3}">
  <sheetPr>
    <tabColor theme="0"/>
  </sheetPr>
  <dimension ref="A1:I31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04"/>
    <col min="2" max="3" width="12.5" style="204" customWidth="1"/>
    <col min="4" max="4" width="13.9140625" style="204" customWidth="1"/>
    <col min="5" max="5" width="12.6640625" style="204" customWidth="1"/>
    <col min="6" max="6" width="12.33203125" style="204" customWidth="1"/>
    <col min="7" max="7" width="13.33203125" style="204" customWidth="1"/>
    <col min="8" max="8" width="13.5" style="204" customWidth="1"/>
    <col min="9" max="16384" width="10.6640625" style="204"/>
  </cols>
  <sheetData>
    <row r="1" spans="1:9" x14ac:dyDescent="0.35">
      <c r="A1" s="197"/>
      <c r="B1" s="197"/>
      <c r="C1" s="197"/>
      <c r="D1" s="197"/>
      <c r="E1" s="197"/>
      <c r="F1" s="197"/>
      <c r="G1" s="197"/>
      <c r="H1" s="197"/>
      <c r="I1" s="206" t="s">
        <v>255</v>
      </c>
    </row>
    <row r="2" spans="1:9" ht="18" x14ac:dyDescent="0.4">
      <c r="A2" s="197"/>
      <c r="B2" s="212" t="s">
        <v>441</v>
      </c>
      <c r="C2" s="197"/>
      <c r="D2" s="197"/>
      <c r="E2" s="197"/>
      <c r="F2" s="197"/>
      <c r="G2" s="197"/>
      <c r="H2" s="197"/>
      <c r="I2" s="208" t="s">
        <v>256</v>
      </c>
    </row>
    <row r="3" spans="1:9" x14ac:dyDescent="0.35">
      <c r="A3" s="197"/>
      <c r="B3" s="197"/>
      <c r="C3" s="197"/>
      <c r="D3" s="197"/>
      <c r="E3" s="197"/>
      <c r="F3" s="197"/>
      <c r="G3" s="197"/>
      <c r="H3" s="197"/>
    </row>
    <row r="4" spans="1:9" x14ac:dyDescent="0.35">
      <c r="A4" s="197"/>
      <c r="B4" s="77" t="s">
        <v>428</v>
      </c>
      <c r="C4" s="30" t="s">
        <v>417</v>
      </c>
      <c r="D4" s="30" t="s">
        <v>418</v>
      </c>
      <c r="E4" s="30" t="s">
        <v>419</v>
      </c>
      <c r="F4" s="30" t="s">
        <v>420</v>
      </c>
      <c r="G4" s="30" t="s">
        <v>421</v>
      </c>
      <c r="H4" s="30" t="s">
        <v>14</v>
      </c>
    </row>
    <row r="5" spans="1:9" x14ac:dyDescent="0.35">
      <c r="A5" s="197"/>
      <c r="B5" s="31" t="s">
        <v>429</v>
      </c>
      <c r="C5" s="8">
        <v>2</v>
      </c>
      <c r="D5" s="8">
        <v>2</v>
      </c>
      <c r="E5" s="8">
        <v>3</v>
      </c>
      <c r="F5" s="8">
        <v>17</v>
      </c>
      <c r="G5" s="8">
        <v>23</v>
      </c>
      <c r="H5" s="118">
        <v>47</v>
      </c>
    </row>
    <row r="6" spans="1:9" x14ac:dyDescent="0.35">
      <c r="A6" s="197"/>
      <c r="B6" s="7" t="s">
        <v>8</v>
      </c>
      <c r="C6" s="8">
        <v>3</v>
      </c>
      <c r="D6" s="8">
        <v>3</v>
      </c>
      <c r="E6" s="8">
        <v>20</v>
      </c>
      <c r="F6" s="8">
        <v>35</v>
      </c>
      <c r="G6" s="8">
        <v>79</v>
      </c>
      <c r="H6" s="90">
        <v>140</v>
      </c>
    </row>
    <row r="7" spans="1:9" x14ac:dyDescent="0.35">
      <c r="A7" s="197"/>
      <c r="B7" s="7" t="s">
        <v>430</v>
      </c>
      <c r="C7" s="8">
        <v>2</v>
      </c>
      <c r="D7" s="8">
        <v>4</v>
      </c>
      <c r="E7" s="8">
        <v>29</v>
      </c>
      <c r="F7" s="8">
        <v>68</v>
      </c>
      <c r="G7" s="8">
        <v>74</v>
      </c>
      <c r="H7" s="90">
        <v>177</v>
      </c>
    </row>
    <row r="8" spans="1:9" x14ac:dyDescent="0.35">
      <c r="A8" s="197"/>
      <c r="B8" s="7" t="s">
        <v>431</v>
      </c>
      <c r="C8" s="8">
        <v>1</v>
      </c>
      <c r="D8" s="8">
        <v>1</v>
      </c>
      <c r="E8" s="8">
        <v>4</v>
      </c>
      <c r="F8" s="8">
        <v>14</v>
      </c>
      <c r="G8" s="8">
        <v>17</v>
      </c>
      <c r="H8" s="90">
        <v>37</v>
      </c>
    </row>
    <row r="9" spans="1:9" x14ac:dyDescent="0.35">
      <c r="A9" s="197"/>
      <c r="B9" s="7" t="s">
        <v>432</v>
      </c>
      <c r="C9" s="8" t="s">
        <v>5</v>
      </c>
      <c r="D9" s="8">
        <v>4</v>
      </c>
      <c r="E9" s="8">
        <v>8</v>
      </c>
      <c r="F9" s="8">
        <v>26</v>
      </c>
      <c r="G9" s="8">
        <v>61</v>
      </c>
      <c r="H9" s="90">
        <v>99</v>
      </c>
    </row>
    <row r="10" spans="1:9" x14ac:dyDescent="0.35">
      <c r="A10" s="197"/>
      <c r="B10" s="7" t="s">
        <v>350</v>
      </c>
      <c r="C10" s="8" t="s">
        <v>5</v>
      </c>
      <c r="D10" s="8" t="s">
        <v>5</v>
      </c>
      <c r="E10" s="8">
        <v>4</v>
      </c>
      <c r="F10" s="8">
        <v>12</v>
      </c>
      <c r="G10" s="8">
        <v>17</v>
      </c>
      <c r="H10" s="90">
        <v>33</v>
      </c>
    </row>
    <row r="11" spans="1:9" x14ac:dyDescent="0.35">
      <c r="A11" s="197"/>
      <c r="B11" s="7" t="s">
        <v>433</v>
      </c>
      <c r="C11" s="8" t="s">
        <v>5</v>
      </c>
      <c r="D11" s="8">
        <v>1</v>
      </c>
      <c r="E11" s="8">
        <v>10</v>
      </c>
      <c r="F11" s="8">
        <v>11</v>
      </c>
      <c r="G11" s="8">
        <v>22</v>
      </c>
      <c r="H11" s="90">
        <v>44</v>
      </c>
    </row>
    <row r="12" spans="1:9" x14ac:dyDescent="0.35">
      <c r="A12" s="197"/>
      <c r="B12" s="7" t="s">
        <v>434</v>
      </c>
      <c r="C12" s="8">
        <v>3</v>
      </c>
      <c r="D12" s="8">
        <v>3</v>
      </c>
      <c r="E12" s="8">
        <v>18</v>
      </c>
      <c r="F12" s="8">
        <v>67</v>
      </c>
      <c r="G12" s="8">
        <v>163</v>
      </c>
      <c r="H12" s="90">
        <v>254</v>
      </c>
    </row>
    <row r="13" spans="1:9" x14ac:dyDescent="0.35">
      <c r="A13" s="197"/>
      <c r="B13" s="7" t="s">
        <v>9</v>
      </c>
      <c r="C13" s="8">
        <v>1</v>
      </c>
      <c r="D13" s="8">
        <v>7</v>
      </c>
      <c r="E13" s="8">
        <v>26</v>
      </c>
      <c r="F13" s="8">
        <v>78</v>
      </c>
      <c r="G13" s="8">
        <v>190</v>
      </c>
      <c r="H13" s="90">
        <v>302</v>
      </c>
    </row>
    <row r="14" spans="1:9" x14ac:dyDescent="0.35">
      <c r="A14" s="197"/>
      <c r="B14" s="7" t="s">
        <v>10</v>
      </c>
      <c r="C14" s="8">
        <v>21</v>
      </c>
      <c r="D14" s="8">
        <v>314</v>
      </c>
      <c r="E14" s="8">
        <v>1074</v>
      </c>
      <c r="F14" s="8">
        <v>1143</v>
      </c>
      <c r="G14" s="8">
        <v>823</v>
      </c>
      <c r="H14" s="90" t="s">
        <v>784</v>
      </c>
    </row>
    <row r="15" spans="1:9" x14ac:dyDescent="0.35">
      <c r="A15" s="197"/>
      <c r="B15" s="7" t="s">
        <v>354</v>
      </c>
      <c r="C15" s="8" t="s">
        <v>5</v>
      </c>
      <c r="D15" s="8">
        <v>2</v>
      </c>
      <c r="E15" s="8">
        <v>17</v>
      </c>
      <c r="F15" s="8">
        <v>48</v>
      </c>
      <c r="G15" s="8">
        <v>116</v>
      </c>
      <c r="H15" s="90">
        <v>183</v>
      </c>
    </row>
    <row r="16" spans="1:9" x14ac:dyDescent="0.35">
      <c r="A16" s="197"/>
      <c r="B16" s="7" t="s">
        <v>355</v>
      </c>
      <c r="C16" s="8">
        <v>2</v>
      </c>
      <c r="D16" s="8">
        <v>1</v>
      </c>
      <c r="E16" s="8">
        <v>8</v>
      </c>
      <c r="F16" s="8">
        <v>14</v>
      </c>
      <c r="G16" s="8">
        <v>38</v>
      </c>
      <c r="H16" s="90">
        <v>63</v>
      </c>
    </row>
    <row r="17" spans="1:8" x14ac:dyDescent="0.35">
      <c r="A17" s="2"/>
      <c r="B17" s="7" t="s">
        <v>356</v>
      </c>
      <c r="C17" s="8">
        <v>12</v>
      </c>
      <c r="D17" s="8">
        <v>52</v>
      </c>
      <c r="E17" s="8">
        <v>97</v>
      </c>
      <c r="F17" s="8">
        <v>141</v>
      </c>
      <c r="G17" s="8">
        <v>232</v>
      </c>
      <c r="H17" s="90">
        <v>534</v>
      </c>
    </row>
    <row r="18" spans="1:8" x14ac:dyDescent="0.35">
      <c r="B18" s="7" t="s">
        <v>357</v>
      </c>
      <c r="C18" s="8">
        <v>2</v>
      </c>
      <c r="D18" s="8">
        <v>2</v>
      </c>
      <c r="E18" s="8">
        <v>9</v>
      </c>
      <c r="F18" s="8">
        <v>9</v>
      </c>
      <c r="G18" s="8">
        <v>51</v>
      </c>
      <c r="H18" s="90">
        <v>73</v>
      </c>
    </row>
    <row r="19" spans="1:8" x14ac:dyDescent="0.35">
      <c r="B19" s="7" t="s">
        <v>358</v>
      </c>
      <c r="C19" s="8" t="s">
        <v>5</v>
      </c>
      <c r="D19" s="8">
        <v>1</v>
      </c>
      <c r="E19" s="8">
        <v>1</v>
      </c>
      <c r="F19" s="8">
        <v>4</v>
      </c>
      <c r="G19" s="8">
        <v>8</v>
      </c>
      <c r="H19" s="90">
        <v>14</v>
      </c>
    </row>
    <row r="20" spans="1:8" x14ac:dyDescent="0.35">
      <c r="B20" s="7" t="s">
        <v>359</v>
      </c>
      <c r="C20" s="8">
        <v>1</v>
      </c>
      <c r="D20" s="8"/>
      <c r="E20" s="8">
        <v>3</v>
      </c>
      <c r="F20" s="8">
        <v>21</v>
      </c>
      <c r="G20" s="8">
        <v>52</v>
      </c>
      <c r="H20" s="90">
        <v>77</v>
      </c>
    </row>
    <row r="21" spans="1:8" x14ac:dyDescent="0.35">
      <c r="B21" s="7" t="s">
        <v>11</v>
      </c>
      <c r="C21" s="8">
        <v>3</v>
      </c>
      <c r="D21" s="8">
        <v>2</v>
      </c>
      <c r="E21" s="8">
        <v>15</v>
      </c>
      <c r="F21" s="8">
        <v>17</v>
      </c>
      <c r="G21" s="8">
        <v>63</v>
      </c>
      <c r="H21" s="90">
        <v>100</v>
      </c>
    </row>
    <row r="22" spans="1:8" x14ac:dyDescent="0.35">
      <c r="B22" s="7" t="s">
        <v>360</v>
      </c>
      <c r="C22" s="8" t="s">
        <v>5</v>
      </c>
      <c r="D22" s="8" t="s">
        <v>5</v>
      </c>
      <c r="E22" s="8">
        <v>1</v>
      </c>
      <c r="F22" s="8">
        <v>10</v>
      </c>
      <c r="G22" s="8">
        <v>32</v>
      </c>
      <c r="H22" s="90">
        <v>43</v>
      </c>
    </row>
    <row r="23" spans="1:8" x14ac:dyDescent="0.35">
      <c r="B23" s="7" t="s">
        <v>12</v>
      </c>
      <c r="C23" s="8" t="s">
        <v>5</v>
      </c>
      <c r="D23" s="8">
        <v>4</v>
      </c>
      <c r="E23" s="8">
        <v>7</v>
      </c>
      <c r="F23" s="8">
        <v>23</v>
      </c>
      <c r="G23" s="8">
        <v>30</v>
      </c>
      <c r="H23" s="90">
        <v>64</v>
      </c>
    </row>
    <row r="24" spans="1:8" x14ac:dyDescent="0.35">
      <c r="B24" s="7" t="s">
        <v>435</v>
      </c>
      <c r="C24" s="8">
        <v>2</v>
      </c>
      <c r="D24" s="8" t="s">
        <v>5</v>
      </c>
      <c r="E24" s="8" t="s">
        <v>5</v>
      </c>
      <c r="F24" s="8">
        <v>14</v>
      </c>
      <c r="G24" s="8">
        <v>25</v>
      </c>
      <c r="H24" s="90">
        <v>41</v>
      </c>
    </row>
    <row r="25" spans="1:8" x14ac:dyDescent="0.35">
      <c r="B25" s="7" t="s">
        <v>363</v>
      </c>
      <c r="C25" s="8">
        <v>3</v>
      </c>
      <c r="D25" s="8" t="s">
        <v>5</v>
      </c>
      <c r="E25" s="8">
        <v>5</v>
      </c>
      <c r="F25" s="8">
        <v>6</v>
      </c>
      <c r="G25" s="8">
        <v>29</v>
      </c>
      <c r="H25" s="90">
        <v>43</v>
      </c>
    </row>
    <row r="26" spans="1:8" x14ac:dyDescent="0.35">
      <c r="B26" s="7" t="s">
        <v>13</v>
      </c>
      <c r="C26" s="8">
        <v>2</v>
      </c>
      <c r="D26" s="8">
        <v>2</v>
      </c>
      <c r="E26" s="8">
        <v>16</v>
      </c>
      <c r="F26" s="8">
        <v>59</v>
      </c>
      <c r="G26" s="8">
        <v>108</v>
      </c>
      <c r="H26" s="90">
        <v>187</v>
      </c>
    </row>
    <row r="27" spans="1:8" x14ac:dyDescent="0.35">
      <c r="B27" s="7" t="s">
        <v>436</v>
      </c>
      <c r="C27" s="8" t="s">
        <v>5</v>
      </c>
      <c r="D27" s="8" t="s">
        <v>5</v>
      </c>
      <c r="E27" s="8">
        <v>2</v>
      </c>
      <c r="F27" s="8">
        <v>10</v>
      </c>
      <c r="G27" s="8">
        <v>37</v>
      </c>
      <c r="H27" s="90">
        <v>49</v>
      </c>
    </row>
    <row r="28" spans="1:8" x14ac:dyDescent="0.35">
      <c r="B28" s="7" t="s">
        <v>366</v>
      </c>
      <c r="C28" s="8" t="s">
        <v>5</v>
      </c>
      <c r="D28" s="8" t="s">
        <v>5</v>
      </c>
      <c r="E28" s="8">
        <v>2</v>
      </c>
      <c r="F28" s="8">
        <v>5</v>
      </c>
      <c r="G28" s="8">
        <v>6</v>
      </c>
      <c r="H28" s="90">
        <v>13</v>
      </c>
    </row>
    <row r="29" spans="1:8" x14ac:dyDescent="0.35">
      <c r="B29" s="7" t="s">
        <v>367</v>
      </c>
      <c r="C29" s="8" t="s">
        <v>5</v>
      </c>
      <c r="D29" s="8">
        <v>10</v>
      </c>
      <c r="E29" s="8">
        <v>24</v>
      </c>
      <c r="F29" s="8">
        <v>84</v>
      </c>
      <c r="G29" s="8">
        <v>71</v>
      </c>
      <c r="H29" s="90">
        <v>189</v>
      </c>
    </row>
    <row r="30" spans="1:8" x14ac:dyDescent="0.35">
      <c r="B30" s="7" t="s">
        <v>368</v>
      </c>
      <c r="C30" s="8">
        <v>5</v>
      </c>
      <c r="D30" s="8">
        <v>2</v>
      </c>
      <c r="E30" s="8">
        <v>11</v>
      </c>
      <c r="F30" s="8">
        <v>15</v>
      </c>
      <c r="G30" s="8">
        <v>76</v>
      </c>
      <c r="H30" s="90">
        <v>109</v>
      </c>
    </row>
    <row r="31" spans="1:8" x14ac:dyDescent="0.35">
      <c r="B31" s="77" t="s">
        <v>14</v>
      </c>
      <c r="C31" s="89">
        <v>65</v>
      </c>
      <c r="D31" s="89">
        <v>417</v>
      </c>
      <c r="E31" s="89" t="s">
        <v>785</v>
      </c>
      <c r="F31" s="89" t="s">
        <v>786</v>
      </c>
      <c r="G31" s="89" t="s">
        <v>787</v>
      </c>
      <c r="H31" s="89" t="s">
        <v>788</v>
      </c>
    </row>
  </sheetData>
  <hyperlinks>
    <hyperlink ref="I1" location="'Retr par prov&amp;age EPST'!A1" display="Variable suivante" xr:uid="{C9E966A8-F95B-412A-B086-0081642FBED9}"/>
    <hyperlink ref="I2" location="'Retr par prov&amp;par sexe EPST'!A1" display="Variable précédente" xr:uid="{9A6533E8-2D19-4812-83BD-2E47AC1329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0"/>
  </sheetPr>
  <dimension ref="B2:I11"/>
  <sheetViews>
    <sheetView showGridLines="0" zoomScaleNormal="100" workbookViewId="0">
      <selection activeCell="I2" sqref="I2"/>
    </sheetView>
  </sheetViews>
  <sheetFormatPr baseColWidth="10" defaultColWidth="11" defaultRowHeight="15.5" x14ac:dyDescent="0.35"/>
  <cols>
    <col min="1" max="1" width="11" style="12"/>
    <col min="2" max="2" width="29.5" style="12" customWidth="1"/>
    <col min="3" max="3" width="16.1640625" style="12" customWidth="1"/>
    <col min="4" max="4" width="15.1640625" style="12" customWidth="1"/>
    <col min="5" max="5" width="13.9140625" style="12" customWidth="1"/>
    <col min="6" max="6" width="15.1640625" style="12" customWidth="1"/>
    <col min="7" max="7" width="14" style="12" customWidth="1"/>
    <col min="8" max="16384" width="11" style="12"/>
  </cols>
  <sheetData>
    <row r="2" spans="2:9" ht="18" x14ac:dyDescent="0.4">
      <c r="B2" s="11" t="s">
        <v>17</v>
      </c>
      <c r="F2" s="71"/>
      <c r="I2" s="81" t="s">
        <v>255</v>
      </c>
    </row>
    <row r="4" spans="2:9" x14ac:dyDescent="0.35">
      <c r="B4" s="17" t="s">
        <v>78</v>
      </c>
      <c r="C4" s="14">
        <v>2020</v>
      </c>
      <c r="D4" s="15" t="s">
        <v>257</v>
      </c>
      <c r="E4" s="15" t="s">
        <v>281</v>
      </c>
      <c r="F4" s="15" t="s">
        <v>339</v>
      </c>
      <c r="G4" s="15" t="s">
        <v>747</v>
      </c>
    </row>
    <row r="5" spans="2:9" s="137" customFormat="1" x14ac:dyDescent="0.35">
      <c r="B5" s="7" t="s">
        <v>671</v>
      </c>
      <c r="C5" s="8" t="s">
        <v>291</v>
      </c>
      <c r="D5" s="307" t="s">
        <v>292</v>
      </c>
      <c r="E5" s="308" t="s">
        <v>293</v>
      </c>
      <c r="F5" s="308" t="s">
        <v>340</v>
      </c>
      <c r="G5" s="309">
        <v>314910</v>
      </c>
    </row>
    <row r="6" spans="2:9" s="137" customFormat="1" x14ac:dyDescent="0.35">
      <c r="B6" s="129" t="s">
        <v>338</v>
      </c>
      <c r="C6" s="170" t="s">
        <v>5</v>
      </c>
      <c r="D6" s="170" t="s">
        <v>5</v>
      </c>
      <c r="E6" s="170" t="s">
        <v>5</v>
      </c>
      <c r="F6" s="409" t="s">
        <v>341</v>
      </c>
      <c r="G6" s="295">
        <v>698194</v>
      </c>
    </row>
    <row r="7" spans="2:9" s="137" customFormat="1" x14ac:dyDescent="0.35">
      <c r="B7" s="372" t="s">
        <v>14</v>
      </c>
      <c r="C7" s="392" t="s">
        <v>291</v>
      </c>
      <c r="D7" s="392" t="s">
        <v>292</v>
      </c>
      <c r="E7" s="392" t="s">
        <v>293</v>
      </c>
      <c r="F7" s="392" t="s">
        <v>342</v>
      </c>
      <c r="G7" s="392">
        <v>1013104</v>
      </c>
    </row>
    <row r="8" spans="2:9" s="137" customFormat="1" x14ac:dyDescent="0.35">
      <c r="B8" s="7" t="s">
        <v>4</v>
      </c>
      <c r="C8" s="8">
        <v>100</v>
      </c>
      <c r="D8" s="8" t="s">
        <v>343</v>
      </c>
      <c r="E8" s="8" t="s">
        <v>344</v>
      </c>
      <c r="F8" s="182" t="s">
        <v>345</v>
      </c>
      <c r="G8" s="279">
        <v>9827</v>
      </c>
    </row>
    <row r="9" spans="2:9" x14ac:dyDescent="0.35">
      <c r="B9" s="163" t="s">
        <v>179</v>
      </c>
      <c r="C9" s="193">
        <v>1E-3</v>
      </c>
      <c r="D9" s="194">
        <v>0.106</v>
      </c>
      <c r="E9" s="195">
        <v>4.1000000000000002E-2</v>
      </c>
      <c r="F9" s="195">
        <v>4.0570000000000004</v>
      </c>
      <c r="G9" s="310">
        <v>9.7999999999999997E-3</v>
      </c>
    </row>
    <row r="11" spans="2:9" x14ac:dyDescent="0.35">
      <c r="B11" s="16"/>
    </row>
  </sheetData>
  <hyperlinks>
    <hyperlink ref="I2" location="'Cotisants_H EPST par province'!A1" display="Variable suivante" xr:uid="{00000000-0004-0000-0200-000000000000}"/>
  </hyperlinks>
  <pageMargins left="0.7" right="0.7" top="0.75" bottom="0.75" header="0.3" footer="0.3"/>
  <pageSetup paperSize="9" orientation="portrait" horizontalDpi="300" verticalDpi="300" r:id="rId1"/>
  <ignoredErrors>
    <ignoredError sqref="D4:G4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192E3-86D0-407E-80D9-F042AA5789FD}">
  <sheetPr>
    <tabColor theme="0"/>
  </sheetPr>
  <dimension ref="A1:I31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2.1640625" style="204" customWidth="1"/>
    <col min="2" max="2" width="14.9140625" style="204" customWidth="1"/>
    <col min="3" max="3" width="10.6640625" style="204"/>
    <col min="4" max="5" width="11.75" style="204" customWidth="1"/>
    <col min="6" max="6" width="11.83203125" style="204" customWidth="1"/>
    <col min="7" max="7" width="12.4140625" style="204" customWidth="1"/>
    <col min="8" max="16384" width="10.6640625" style="204"/>
  </cols>
  <sheetData>
    <row r="1" spans="1:9" x14ac:dyDescent="0.35">
      <c r="A1" s="197"/>
      <c r="B1" s="197"/>
      <c r="C1" s="197"/>
      <c r="D1" s="197"/>
      <c r="E1" s="197"/>
      <c r="F1" s="197"/>
      <c r="G1" s="197"/>
      <c r="H1" s="197"/>
      <c r="I1" s="206" t="s">
        <v>255</v>
      </c>
    </row>
    <row r="2" spans="1:9" ht="18" x14ac:dyDescent="0.4">
      <c r="A2" s="197"/>
      <c r="B2" s="212" t="s">
        <v>442</v>
      </c>
      <c r="C2" s="197"/>
      <c r="D2" s="197"/>
      <c r="E2" s="197"/>
      <c r="F2" s="197"/>
      <c r="G2" s="197"/>
      <c r="H2" s="197"/>
      <c r="I2" s="208" t="s">
        <v>256</v>
      </c>
    </row>
    <row r="3" spans="1:9" x14ac:dyDescent="0.35">
      <c r="A3" s="197"/>
      <c r="B3" s="197"/>
      <c r="C3" s="197"/>
      <c r="D3" s="197"/>
      <c r="E3" s="197"/>
      <c r="F3" s="197"/>
      <c r="G3" s="197"/>
      <c r="H3" s="197"/>
    </row>
    <row r="4" spans="1:9" x14ac:dyDescent="0.35">
      <c r="A4" s="197"/>
      <c r="B4" s="77" t="s">
        <v>428</v>
      </c>
      <c r="C4" s="30" t="s">
        <v>417</v>
      </c>
      <c r="D4" s="30" t="s">
        <v>418</v>
      </c>
      <c r="E4" s="30" t="s">
        <v>419</v>
      </c>
      <c r="F4" s="30" t="s">
        <v>420</v>
      </c>
      <c r="G4" s="30" t="s">
        <v>421</v>
      </c>
      <c r="H4" s="30" t="s">
        <v>14</v>
      </c>
    </row>
    <row r="5" spans="1:9" x14ac:dyDescent="0.35">
      <c r="A5" s="197"/>
      <c r="B5" s="31" t="s">
        <v>429</v>
      </c>
      <c r="C5" s="8" t="s">
        <v>5</v>
      </c>
      <c r="D5" s="8">
        <v>2</v>
      </c>
      <c r="E5" s="8" t="s">
        <v>5</v>
      </c>
      <c r="F5" s="8">
        <v>1</v>
      </c>
      <c r="G5" s="8" t="s">
        <v>5</v>
      </c>
      <c r="H5" s="118">
        <v>3</v>
      </c>
    </row>
    <row r="6" spans="1:9" x14ac:dyDescent="0.35">
      <c r="A6" s="197"/>
      <c r="B6" s="7" t="s">
        <v>8</v>
      </c>
      <c r="C6" s="8">
        <v>5</v>
      </c>
      <c r="D6" s="8">
        <v>25</v>
      </c>
      <c r="E6" s="8">
        <v>10</v>
      </c>
      <c r="F6" s="8">
        <v>9</v>
      </c>
      <c r="G6" s="8">
        <v>1</v>
      </c>
      <c r="H6" s="90">
        <v>50</v>
      </c>
    </row>
    <row r="7" spans="1:9" x14ac:dyDescent="0.35">
      <c r="A7" s="197"/>
      <c r="B7" s="7" t="s">
        <v>430</v>
      </c>
      <c r="C7" s="8" t="s">
        <v>5</v>
      </c>
      <c r="D7" s="8">
        <v>11</v>
      </c>
      <c r="E7" s="8">
        <v>8</v>
      </c>
      <c r="F7" s="8">
        <v>6</v>
      </c>
      <c r="G7" s="8">
        <v>1</v>
      </c>
      <c r="H7" s="90">
        <v>26</v>
      </c>
    </row>
    <row r="8" spans="1:9" x14ac:dyDescent="0.35">
      <c r="A8" s="197"/>
      <c r="B8" s="7" t="s">
        <v>431</v>
      </c>
      <c r="C8" s="8" t="s">
        <v>5</v>
      </c>
      <c r="D8" s="8">
        <v>14</v>
      </c>
      <c r="E8" s="8">
        <v>12</v>
      </c>
      <c r="F8" s="8">
        <v>8</v>
      </c>
      <c r="G8" s="8">
        <v>2</v>
      </c>
      <c r="H8" s="90">
        <v>36</v>
      </c>
    </row>
    <row r="9" spans="1:9" x14ac:dyDescent="0.35">
      <c r="A9" s="197"/>
      <c r="B9" s="7" t="s">
        <v>432</v>
      </c>
      <c r="C9" s="8">
        <v>1</v>
      </c>
      <c r="D9" s="8">
        <v>15</v>
      </c>
      <c r="E9" s="8">
        <v>6</v>
      </c>
      <c r="F9" s="8">
        <v>8</v>
      </c>
      <c r="G9" s="8">
        <v>3</v>
      </c>
      <c r="H9" s="90">
        <v>33</v>
      </c>
    </row>
    <row r="10" spans="1:9" x14ac:dyDescent="0.35">
      <c r="A10" s="197"/>
      <c r="B10" s="7" t="s">
        <v>350</v>
      </c>
      <c r="C10" s="8" t="s">
        <v>5</v>
      </c>
      <c r="D10" s="8">
        <v>19</v>
      </c>
      <c r="E10" s="8">
        <v>25</v>
      </c>
      <c r="F10" s="8">
        <v>7</v>
      </c>
      <c r="G10" s="8">
        <v>3</v>
      </c>
      <c r="H10" s="90">
        <v>54</v>
      </c>
    </row>
    <row r="11" spans="1:9" x14ac:dyDescent="0.35">
      <c r="A11" s="197"/>
      <c r="B11" s="7" t="s">
        <v>433</v>
      </c>
      <c r="C11" s="8">
        <v>1</v>
      </c>
      <c r="D11" s="8">
        <v>19</v>
      </c>
      <c r="E11" s="8">
        <v>19</v>
      </c>
      <c r="F11" s="8">
        <v>7</v>
      </c>
      <c r="G11" s="8">
        <v>4</v>
      </c>
      <c r="H11" s="90">
        <v>50</v>
      </c>
    </row>
    <row r="12" spans="1:9" x14ac:dyDescent="0.35">
      <c r="A12" s="197"/>
      <c r="B12" s="7" t="s">
        <v>434</v>
      </c>
      <c r="C12" s="8">
        <v>4</v>
      </c>
      <c r="D12" s="8">
        <v>81</v>
      </c>
      <c r="E12" s="8">
        <v>126</v>
      </c>
      <c r="F12" s="8">
        <v>74</v>
      </c>
      <c r="G12" s="8">
        <v>18</v>
      </c>
      <c r="H12" s="90">
        <v>303</v>
      </c>
    </row>
    <row r="13" spans="1:9" x14ac:dyDescent="0.35">
      <c r="A13" s="197"/>
      <c r="B13" s="7" t="s">
        <v>9</v>
      </c>
      <c r="C13" s="8">
        <v>2</v>
      </c>
      <c r="D13" s="8">
        <v>15</v>
      </c>
      <c r="E13" s="8">
        <v>19</v>
      </c>
      <c r="F13" s="8">
        <v>3</v>
      </c>
      <c r="G13" s="8">
        <v>1</v>
      </c>
      <c r="H13" s="90">
        <v>40</v>
      </c>
    </row>
    <row r="14" spans="1:9" x14ac:dyDescent="0.35">
      <c r="A14" s="197"/>
      <c r="B14" s="7" t="s">
        <v>10</v>
      </c>
      <c r="C14" s="8">
        <v>37</v>
      </c>
      <c r="D14" s="8">
        <v>221</v>
      </c>
      <c r="E14" s="8">
        <v>249</v>
      </c>
      <c r="F14" s="8">
        <v>238</v>
      </c>
      <c r="G14" s="8">
        <v>185</v>
      </c>
      <c r="H14" s="90">
        <v>930</v>
      </c>
    </row>
    <row r="15" spans="1:9" x14ac:dyDescent="0.35">
      <c r="A15" s="197"/>
      <c r="B15" s="7" t="s">
        <v>354</v>
      </c>
      <c r="C15" s="8">
        <v>4</v>
      </c>
      <c r="D15" s="8">
        <v>37</v>
      </c>
      <c r="E15" s="8">
        <v>70</v>
      </c>
      <c r="F15" s="8">
        <v>48</v>
      </c>
      <c r="G15" s="8">
        <v>24</v>
      </c>
      <c r="H15" s="90">
        <v>183</v>
      </c>
    </row>
    <row r="16" spans="1:9" x14ac:dyDescent="0.35">
      <c r="A16" s="197"/>
      <c r="B16" s="7" t="s">
        <v>355</v>
      </c>
      <c r="C16" s="8">
        <v>3</v>
      </c>
      <c r="D16" s="8">
        <v>11</v>
      </c>
      <c r="E16" s="8">
        <v>6</v>
      </c>
      <c r="F16" s="8" t="s">
        <v>5</v>
      </c>
      <c r="G16" s="8">
        <v>5</v>
      </c>
      <c r="H16" s="90">
        <v>25</v>
      </c>
    </row>
    <row r="17" spans="1:8" x14ac:dyDescent="0.35">
      <c r="A17" s="2"/>
      <c r="B17" s="7" t="s">
        <v>356</v>
      </c>
      <c r="C17" s="8">
        <v>4</v>
      </c>
      <c r="D17" s="8">
        <v>36</v>
      </c>
      <c r="E17" s="8">
        <v>23</v>
      </c>
      <c r="F17" s="8">
        <v>8</v>
      </c>
      <c r="G17" s="8">
        <v>7</v>
      </c>
      <c r="H17" s="90">
        <v>78</v>
      </c>
    </row>
    <row r="18" spans="1:8" x14ac:dyDescent="0.35">
      <c r="B18" s="7" t="s">
        <v>357</v>
      </c>
      <c r="C18" s="8">
        <v>1</v>
      </c>
      <c r="D18" s="8">
        <v>13</v>
      </c>
      <c r="E18" s="8">
        <v>11</v>
      </c>
      <c r="F18" s="8">
        <v>13</v>
      </c>
      <c r="G18" s="8" t="s">
        <v>5</v>
      </c>
      <c r="H18" s="90">
        <v>38</v>
      </c>
    </row>
    <row r="19" spans="1:8" x14ac:dyDescent="0.35">
      <c r="B19" s="7" t="s">
        <v>358</v>
      </c>
      <c r="C19" s="8">
        <v>2</v>
      </c>
      <c r="D19" s="8">
        <v>3</v>
      </c>
      <c r="E19" s="8">
        <v>6</v>
      </c>
      <c r="F19" s="8">
        <v>3</v>
      </c>
      <c r="G19" s="8" t="s">
        <v>5</v>
      </c>
      <c r="H19" s="90">
        <v>14</v>
      </c>
    </row>
    <row r="20" spans="1:8" x14ac:dyDescent="0.35">
      <c r="B20" s="7" t="s">
        <v>359</v>
      </c>
      <c r="C20" s="8" t="s">
        <v>5</v>
      </c>
      <c r="D20" s="8" t="s">
        <v>5</v>
      </c>
      <c r="E20" s="8" t="s">
        <v>5</v>
      </c>
      <c r="F20" s="8" t="s">
        <v>5</v>
      </c>
      <c r="G20" s="8" t="s">
        <v>5</v>
      </c>
      <c r="H20" s="90">
        <v>0</v>
      </c>
    </row>
    <row r="21" spans="1:8" x14ac:dyDescent="0.35">
      <c r="B21" s="7" t="s">
        <v>11</v>
      </c>
      <c r="C21" s="8" t="s">
        <v>5</v>
      </c>
      <c r="D21" s="8">
        <v>2</v>
      </c>
      <c r="E21" s="8">
        <v>2</v>
      </c>
      <c r="F21" s="8" t="s">
        <v>5</v>
      </c>
      <c r="G21" s="8" t="s">
        <v>5</v>
      </c>
      <c r="H21" s="90">
        <v>4</v>
      </c>
    </row>
    <row r="22" spans="1:8" x14ac:dyDescent="0.35">
      <c r="B22" s="7" t="s">
        <v>360</v>
      </c>
      <c r="C22" s="8">
        <v>37</v>
      </c>
      <c r="D22" s="8">
        <v>4</v>
      </c>
      <c r="E22" s="8">
        <v>7</v>
      </c>
      <c r="F22" s="8">
        <v>4</v>
      </c>
      <c r="G22" s="8" t="s">
        <v>5</v>
      </c>
      <c r="H22" s="90">
        <v>52</v>
      </c>
    </row>
    <row r="23" spans="1:8" x14ac:dyDescent="0.35">
      <c r="B23" s="7" t="s">
        <v>12</v>
      </c>
      <c r="C23" s="8">
        <v>4</v>
      </c>
      <c r="D23" s="8">
        <v>23</v>
      </c>
      <c r="E23" s="8">
        <v>23</v>
      </c>
      <c r="F23" s="8">
        <v>14</v>
      </c>
      <c r="G23" s="8">
        <v>3</v>
      </c>
      <c r="H23" s="90">
        <v>67</v>
      </c>
    </row>
    <row r="24" spans="1:8" x14ac:dyDescent="0.35">
      <c r="B24" s="7" t="s">
        <v>435</v>
      </c>
      <c r="C24" s="8">
        <v>7</v>
      </c>
      <c r="D24" s="8">
        <v>73</v>
      </c>
      <c r="E24" s="8">
        <v>71</v>
      </c>
      <c r="F24" s="8">
        <v>44</v>
      </c>
      <c r="G24" s="8">
        <v>34</v>
      </c>
      <c r="H24" s="90">
        <v>229</v>
      </c>
    </row>
    <row r="25" spans="1:8" x14ac:dyDescent="0.35">
      <c r="B25" s="7" t="s">
        <v>363</v>
      </c>
      <c r="C25" s="8" t="s">
        <v>5</v>
      </c>
      <c r="D25" s="8">
        <v>10</v>
      </c>
      <c r="E25" s="8">
        <v>6</v>
      </c>
      <c r="F25" s="8">
        <v>8</v>
      </c>
      <c r="G25" s="8"/>
      <c r="H25" s="90">
        <v>24</v>
      </c>
    </row>
    <row r="26" spans="1:8" x14ac:dyDescent="0.35">
      <c r="B26" s="7" t="s">
        <v>13</v>
      </c>
      <c r="C26" s="8">
        <v>3</v>
      </c>
      <c r="D26" s="8">
        <v>51</v>
      </c>
      <c r="E26" s="8">
        <v>55</v>
      </c>
      <c r="F26" s="8">
        <v>25</v>
      </c>
      <c r="G26" s="8">
        <v>17</v>
      </c>
      <c r="H26" s="90">
        <v>151</v>
      </c>
    </row>
    <row r="27" spans="1:8" x14ac:dyDescent="0.35">
      <c r="B27" s="7" t="s">
        <v>436</v>
      </c>
      <c r="C27" s="8" t="s">
        <v>5</v>
      </c>
      <c r="D27" s="8" t="s">
        <v>5</v>
      </c>
      <c r="E27" s="8">
        <v>1</v>
      </c>
      <c r="F27" s="8" t="s">
        <v>5</v>
      </c>
      <c r="G27" s="8" t="s">
        <v>5</v>
      </c>
      <c r="H27" s="90">
        <v>1</v>
      </c>
    </row>
    <row r="28" spans="1:8" x14ac:dyDescent="0.35">
      <c r="B28" s="7" t="s">
        <v>366</v>
      </c>
      <c r="C28" s="8" t="s">
        <v>5</v>
      </c>
      <c r="D28" s="8">
        <v>6</v>
      </c>
      <c r="E28" s="8">
        <v>7</v>
      </c>
      <c r="F28" s="8">
        <v>3</v>
      </c>
      <c r="G28" s="8" t="s">
        <v>5</v>
      </c>
      <c r="H28" s="90">
        <v>16</v>
      </c>
    </row>
    <row r="29" spans="1:8" x14ac:dyDescent="0.35">
      <c r="B29" s="7" t="s">
        <v>367</v>
      </c>
      <c r="C29" s="8">
        <v>73</v>
      </c>
      <c r="D29" s="8">
        <v>119</v>
      </c>
      <c r="E29" s="8">
        <v>54</v>
      </c>
      <c r="F29" s="8">
        <v>36</v>
      </c>
      <c r="G29" s="8">
        <v>22</v>
      </c>
      <c r="H29" s="90">
        <v>304</v>
      </c>
    </row>
    <row r="30" spans="1:8" x14ac:dyDescent="0.35">
      <c r="B30" s="7" t="s">
        <v>368</v>
      </c>
      <c r="C30" s="8" t="s">
        <v>5</v>
      </c>
      <c r="D30" s="8">
        <v>7</v>
      </c>
      <c r="E30" s="8">
        <v>6</v>
      </c>
      <c r="F30" s="8">
        <v>1</v>
      </c>
      <c r="G30" s="8" t="s">
        <v>5</v>
      </c>
      <c r="H30" s="90">
        <v>14</v>
      </c>
    </row>
    <row r="31" spans="1:8" x14ac:dyDescent="0.35">
      <c r="B31" s="77" t="s">
        <v>14</v>
      </c>
      <c r="C31" s="89">
        <v>188</v>
      </c>
      <c r="D31" s="89">
        <v>817</v>
      </c>
      <c r="E31" s="89">
        <v>822</v>
      </c>
      <c r="F31" s="89">
        <v>568</v>
      </c>
      <c r="G31" s="89">
        <v>330</v>
      </c>
      <c r="H31" s="89" t="s">
        <v>781</v>
      </c>
    </row>
  </sheetData>
  <hyperlinks>
    <hyperlink ref="I1" location="'Prestations servies'!A1" display="Variable suivante" xr:uid="{275EA2F9-EC8E-491E-8F0C-052FAD30384F}"/>
    <hyperlink ref="I2" location="'Retr par prov&amp;age H EPST'!A1" display="Variable précédente" xr:uid="{B89C69C1-FF6C-4B02-BC85-4FBFE3602A46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32">
    <tabColor theme="0"/>
  </sheetPr>
  <dimension ref="B1:H14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1" width="11" style="12"/>
    <col min="2" max="2" width="18.83203125" style="12" customWidth="1"/>
    <col min="3" max="3" width="16.83203125" style="12" customWidth="1"/>
    <col min="4" max="4" width="14.33203125" style="12" customWidth="1"/>
    <col min="5" max="5" width="14.08203125" style="12" customWidth="1"/>
    <col min="6" max="7" width="17.33203125" style="12" customWidth="1"/>
    <col min="8" max="16384" width="11" style="12"/>
  </cols>
  <sheetData>
    <row r="1" spans="2:8" x14ac:dyDescent="0.35">
      <c r="H1" s="81" t="s">
        <v>255</v>
      </c>
    </row>
    <row r="2" spans="2:8" ht="18" x14ac:dyDescent="0.4">
      <c r="B2" s="11" t="s">
        <v>208</v>
      </c>
      <c r="H2" s="82" t="s">
        <v>256</v>
      </c>
    </row>
    <row r="4" spans="2:8" x14ac:dyDescent="0.35">
      <c r="B4" s="47" t="s">
        <v>198</v>
      </c>
      <c r="C4" s="248" t="s">
        <v>86</v>
      </c>
      <c r="D4" s="109">
        <v>2021</v>
      </c>
      <c r="E4" s="109">
        <v>2022</v>
      </c>
      <c r="F4" s="109">
        <v>2023</v>
      </c>
      <c r="G4" s="109">
        <v>2024</v>
      </c>
    </row>
    <row r="5" spans="2:8" x14ac:dyDescent="0.35">
      <c r="B5" s="528" t="s">
        <v>443</v>
      </c>
      <c r="C5" s="242" t="s">
        <v>87</v>
      </c>
      <c r="D5" s="155" t="s">
        <v>445</v>
      </c>
      <c r="E5" s="240" t="s">
        <v>446</v>
      </c>
      <c r="F5" s="240" t="s">
        <v>447</v>
      </c>
      <c r="G5" s="156" t="s">
        <v>789</v>
      </c>
    </row>
    <row r="6" spans="2:8" x14ac:dyDescent="0.35">
      <c r="B6" s="529"/>
      <c r="C6" s="247" t="s">
        <v>319</v>
      </c>
      <c r="D6" s="157">
        <v>89.8</v>
      </c>
      <c r="E6" s="241">
        <v>186.6</v>
      </c>
      <c r="F6" s="241">
        <v>653</v>
      </c>
      <c r="G6" s="158" t="s">
        <v>791</v>
      </c>
    </row>
    <row r="7" spans="2:8" x14ac:dyDescent="0.35">
      <c r="B7" s="243" t="s">
        <v>444</v>
      </c>
      <c r="C7" s="242" t="s">
        <v>87</v>
      </c>
      <c r="D7" s="155" t="s">
        <v>5</v>
      </c>
      <c r="E7" s="155" t="s">
        <v>5</v>
      </c>
      <c r="F7" s="240" t="s">
        <v>448</v>
      </c>
      <c r="G7" s="156" t="s">
        <v>790</v>
      </c>
    </row>
    <row r="8" spans="2:8" x14ac:dyDescent="0.35">
      <c r="B8" s="243"/>
      <c r="C8" s="242" t="s">
        <v>319</v>
      </c>
      <c r="D8" s="244" t="s">
        <v>5</v>
      </c>
      <c r="E8" s="245" t="s">
        <v>5</v>
      </c>
      <c r="F8" s="245">
        <v>17.100000000000001</v>
      </c>
      <c r="G8" s="246">
        <v>83</v>
      </c>
    </row>
    <row r="9" spans="2:8" x14ac:dyDescent="0.35">
      <c r="B9" s="530" t="s">
        <v>14</v>
      </c>
      <c r="C9" s="531"/>
      <c r="D9" s="250" t="s">
        <v>449</v>
      </c>
      <c r="E9" s="251" t="s">
        <v>450</v>
      </c>
      <c r="F9" s="418" t="s">
        <v>451</v>
      </c>
      <c r="G9" s="252" t="s">
        <v>792</v>
      </c>
    </row>
    <row r="10" spans="2:8" x14ac:dyDescent="0.35">
      <c r="B10" s="532" t="s">
        <v>4</v>
      </c>
      <c r="C10" s="533"/>
      <c r="D10" s="155">
        <v>5.8</v>
      </c>
      <c r="E10" s="155">
        <v>398</v>
      </c>
      <c r="F10" s="240" t="s">
        <v>452</v>
      </c>
      <c r="G10" s="156" t="s">
        <v>793</v>
      </c>
    </row>
    <row r="11" spans="2:8" x14ac:dyDescent="0.35">
      <c r="B11" s="534" t="s">
        <v>179</v>
      </c>
      <c r="C11" s="534"/>
      <c r="D11" s="249">
        <v>4.0000000000000001E-3</v>
      </c>
      <c r="E11" s="249">
        <v>0.246</v>
      </c>
      <c r="F11" s="249">
        <v>6.3289999999999997</v>
      </c>
      <c r="G11" s="417">
        <v>0.96</v>
      </c>
    </row>
    <row r="12" spans="2:8" x14ac:dyDescent="0.35">
      <c r="C12" s="16"/>
    </row>
    <row r="13" spans="2:8" x14ac:dyDescent="0.35">
      <c r="C13" s="12" t="s">
        <v>3</v>
      </c>
    </row>
    <row r="14" spans="2:8" x14ac:dyDescent="0.35">
      <c r="C14" s="16"/>
    </row>
  </sheetData>
  <mergeCells count="4">
    <mergeCell ref="B5:B6"/>
    <mergeCell ref="B9:C9"/>
    <mergeCell ref="B10:C10"/>
    <mergeCell ref="B11:C11"/>
  </mergeCells>
  <hyperlinks>
    <hyperlink ref="H1" location="'Age et pens mensuelles'!A1" display="Variable suivante" xr:uid="{00000000-0004-0000-1F00-000000000000}"/>
    <hyperlink ref="H2" location="'Retr par prov&amp;age EPST'!A1" display="Variable précédente" xr:uid="{00000000-0004-0000-1F00-000001000000}"/>
  </hyperlink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F471-C6A8-41F8-8E31-F75F84FF4D8B}">
  <sheetPr>
    <tabColor theme="0"/>
  </sheetPr>
  <dimension ref="A1:H15"/>
  <sheetViews>
    <sheetView workbookViewId="0">
      <selection activeCell="H1" sqref="H1"/>
    </sheetView>
  </sheetViews>
  <sheetFormatPr baseColWidth="10" defaultColWidth="10.6640625" defaultRowHeight="15.5" x14ac:dyDescent="0.35"/>
  <cols>
    <col min="1" max="1" width="10.6640625" style="204"/>
    <col min="2" max="2" width="20.75" style="204" customWidth="1"/>
    <col min="3" max="3" width="10.6640625" style="204"/>
    <col min="4" max="4" width="18.1640625" style="204" customWidth="1"/>
    <col min="5" max="5" width="41.6640625" style="204" customWidth="1"/>
    <col min="6" max="16384" width="10.6640625" style="204"/>
  </cols>
  <sheetData>
    <row r="1" spans="1:8" x14ac:dyDescent="0.35">
      <c r="A1" s="205"/>
      <c r="B1" s="205"/>
      <c r="C1" s="205"/>
      <c r="D1" s="205"/>
      <c r="E1" s="205"/>
      <c r="F1" s="205"/>
      <c r="G1" s="205"/>
      <c r="H1" s="206" t="s">
        <v>255</v>
      </c>
    </row>
    <row r="2" spans="1:8" ht="18" x14ac:dyDescent="0.4">
      <c r="A2" s="205"/>
      <c r="B2" s="207" t="s">
        <v>725</v>
      </c>
      <c r="C2" s="205"/>
      <c r="D2" s="205"/>
      <c r="E2" s="205"/>
      <c r="F2" s="205"/>
      <c r="G2" s="205"/>
      <c r="H2" s="208" t="s">
        <v>256</v>
      </c>
    </row>
    <row r="3" spans="1:8" x14ac:dyDescent="0.35">
      <c r="A3" s="205"/>
      <c r="B3" s="205"/>
      <c r="C3" s="205"/>
      <c r="D3" s="205"/>
      <c r="E3" s="205"/>
      <c r="F3" s="205"/>
      <c r="G3" s="205"/>
      <c r="H3" s="205"/>
    </row>
    <row r="4" spans="1:8" x14ac:dyDescent="0.35">
      <c r="B4" s="47" t="s">
        <v>453</v>
      </c>
      <c r="C4" s="248" t="s">
        <v>454</v>
      </c>
      <c r="D4" s="47" t="s">
        <v>455</v>
      </c>
      <c r="E4" s="253" t="s">
        <v>457</v>
      </c>
      <c r="F4" s="189"/>
      <c r="G4" s="322"/>
      <c r="H4" s="189"/>
    </row>
    <row r="5" spans="1:8" x14ac:dyDescent="0.35">
      <c r="B5" s="535" t="s">
        <v>87</v>
      </c>
      <c r="C5" s="242" t="s">
        <v>83</v>
      </c>
      <c r="D5" s="87">
        <v>75.588709679999994</v>
      </c>
      <c r="E5" s="87">
        <v>166702.34880000001</v>
      </c>
    </row>
    <row r="6" spans="1:8" x14ac:dyDescent="0.35">
      <c r="B6" s="536"/>
      <c r="C6" s="242" t="s">
        <v>82</v>
      </c>
      <c r="D6" s="87">
        <v>78.622984209999998</v>
      </c>
      <c r="E6" s="87">
        <v>165575.14679999999</v>
      </c>
    </row>
    <row r="7" spans="1:8" x14ac:dyDescent="0.35">
      <c r="B7" s="530" t="s">
        <v>456</v>
      </c>
      <c r="C7" s="531"/>
      <c r="D7" s="254">
        <v>77.105846944999996</v>
      </c>
      <c r="E7" s="255">
        <v>166138.74780000001</v>
      </c>
    </row>
    <row r="10" spans="1:8" ht="18" x14ac:dyDescent="0.4">
      <c r="B10" s="207" t="s">
        <v>726</v>
      </c>
      <c r="C10" s="205"/>
      <c r="D10" s="205"/>
      <c r="E10" s="205"/>
    </row>
    <row r="11" spans="1:8" x14ac:dyDescent="0.35">
      <c r="B11" s="205"/>
      <c r="C11" s="205"/>
      <c r="D11" s="205"/>
      <c r="E11" s="205"/>
    </row>
    <row r="12" spans="1:8" x14ac:dyDescent="0.35">
      <c r="B12" s="47" t="s">
        <v>453</v>
      </c>
      <c r="C12" s="248" t="s">
        <v>454</v>
      </c>
      <c r="D12" s="47" t="s">
        <v>455</v>
      </c>
      <c r="E12" s="253" t="s">
        <v>457</v>
      </c>
    </row>
    <row r="13" spans="1:8" x14ac:dyDescent="0.35">
      <c r="B13" s="535" t="s">
        <v>87</v>
      </c>
      <c r="C13" s="242" t="s">
        <v>83</v>
      </c>
      <c r="D13" s="87">
        <v>75.815789469999999</v>
      </c>
      <c r="E13" s="87">
        <v>954887.89469999995</v>
      </c>
    </row>
    <row r="14" spans="1:8" x14ac:dyDescent="0.35">
      <c r="B14" s="536"/>
      <c r="C14" s="242" t="s">
        <v>82</v>
      </c>
      <c r="D14" s="87">
        <v>78.108448929999994</v>
      </c>
      <c r="E14" s="87">
        <v>991436.25470000005</v>
      </c>
    </row>
    <row r="15" spans="1:8" x14ac:dyDescent="0.35">
      <c r="B15" s="530" t="s">
        <v>456</v>
      </c>
      <c r="C15" s="531"/>
      <c r="D15" s="254">
        <v>76.962119199999989</v>
      </c>
      <c r="E15" s="255">
        <v>973162.0747</v>
      </c>
    </row>
  </sheetData>
  <mergeCells count="4">
    <mergeCell ref="B5:B6"/>
    <mergeCell ref="B7:C7"/>
    <mergeCell ref="B13:B14"/>
    <mergeCell ref="B15:C15"/>
  </mergeCells>
  <hyperlinks>
    <hyperlink ref="H1" location="'Pensions de Retr. mensuelles H '!A1" display="Variable suivante" xr:uid="{487A36FC-D702-44BB-840C-12A42B9CF504}"/>
    <hyperlink ref="H2" location="'Prestations servies'!A1" display="Variable précédente" xr:uid="{0B886E1C-EAA4-4876-8DB5-99DC5934ECA0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34">
    <tabColor theme="0"/>
  </sheetPr>
  <dimension ref="B1:G21"/>
  <sheetViews>
    <sheetView showGridLines="0" workbookViewId="0"/>
  </sheetViews>
  <sheetFormatPr baseColWidth="10" defaultColWidth="11" defaultRowHeight="15.5" x14ac:dyDescent="0.35"/>
  <cols>
    <col min="1" max="1" width="13.6640625" style="12" customWidth="1"/>
    <col min="2" max="2" width="26.08203125" style="12" customWidth="1"/>
    <col min="3" max="3" width="48.58203125" style="12" customWidth="1"/>
    <col min="4" max="4" width="11" style="12"/>
    <col min="5" max="5" width="19" style="12" bestFit="1" customWidth="1"/>
    <col min="6" max="16384" width="11" style="12"/>
  </cols>
  <sheetData>
    <row r="1" spans="2:6" x14ac:dyDescent="0.35">
      <c r="F1" s="81" t="s">
        <v>255</v>
      </c>
    </row>
    <row r="2" spans="2:6" ht="18" x14ac:dyDescent="0.4">
      <c r="B2" s="11" t="s">
        <v>458</v>
      </c>
      <c r="F2" s="82" t="s">
        <v>256</v>
      </c>
    </row>
    <row r="3" spans="2:6" ht="18" x14ac:dyDescent="0.4">
      <c r="B3" s="11"/>
      <c r="F3" s="82"/>
    </row>
    <row r="4" spans="2:6" x14ac:dyDescent="0.35">
      <c r="B4" s="47">
        <v>2024</v>
      </c>
      <c r="C4" s="52" t="s">
        <v>88</v>
      </c>
    </row>
    <row r="5" spans="2:6" x14ac:dyDescent="0.35">
      <c r="B5" s="7" t="s">
        <v>92</v>
      </c>
      <c r="C5" s="8" t="s">
        <v>794</v>
      </c>
    </row>
    <row r="6" spans="2:6" x14ac:dyDescent="0.35">
      <c r="B6" s="7" t="s">
        <v>93</v>
      </c>
      <c r="C6" s="8" t="s">
        <v>795</v>
      </c>
    </row>
    <row r="7" spans="2:6" x14ac:dyDescent="0.35">
      <c r="B7" s="51" t="s">
        <v>94</v>
      </c>
      <c r="C7" s="50" t="s">
        <v>796</v>
      </c>
    </row>
    <row r="8" spans="2:6" x14ac:dyDescent="0.35">
      <c r="B8" s="54" t="s">
        <v>72</v>
      </c>
      <c r="C8" s="55">
        <v>5536316901</v>
      </c>
    </row>
    <row r="9" spans="2:6" x14ac:dyDescent="0.35">
      <c r="B9" s="7" t="s">
        <v>95</v>
      </c>
      <c r="C9" s="8">
        <v>1320901537</v>
      </c>
    </row>
    <row r="10" spans="2:6" x14ac:dyDescent="0.35">
      <c r="B10" s="7" t="s">
        <v>96</v>
      </c>
      <c r="C10" s="8">
        <v>1466727257</v>
      </c>
    </row>
    <row r="11" spans="2:6" x14ac:dyDescent="0.35">
      <c r="B11" s="51" t="s">
        <v>97</v>
      </c>
      <c r="C11" s="50">
        <v>1349430747</v>
      </c>
    </row>
    <row r="12" spans="2:6" x14ac:dyDescent="0.35">
      <c r="B12" s="54" t="s">
        <v>73</v>
      </c>
      <c r="C12" s="55">
        <v>4137059541</v>
      </c>
      <c r="F12" s="16"/>
    </row>
    <row r="13" spans="2:6" x14ac:dyDescent="0.35">
      <c r="B13" s="7" t="s">
        <v>98</v>
      </c>
      <c r="C13" s="8" t="s">
        <v>797</v>
      </c>
    </row>
    <row r="14" spans="2:6" x14ac:dyDescent="0.35">
      <c r="B14" s="7" t="s">
        <v>99</v>
      </c>
      <c r="C14" s="8" t="s">
        <v>798</v>
      </c>
    </row>
    <row r="15" spans="2:6" x14ac:dyDescent="0.35">
      <c r="B15" s="51" t="s">
        <v>100</v>
      </c>
      <c r="C15" s="50" t="s">
        <v>799</v>
      </c>
    </row>
    <row r="16" spans="2:6" x14ac:dyDescent="0.35">
      <c r="B16" s="54" t="s">
        <v>74</v>
      </c>
      <c r="C16" s="55">
        <v>6485329894</v>
      </c>
    </row>
    <row r="17" spans="2:7" x14ac:dyDescent="0.35">
      <c r="B17" s="7" t="s">
        <v>89</v>
      </c>
      <c r="C17" s="8" t="s">
        <v>800</v>
      </c>
      <c r="G17" s="16"/>
    </row>
    <row r="18" spans="2:7" x14ac:dyDescent="0.35">
      <c r="B18" s="7" t="s">
        <v>90</v>
      </c>
      <c r="C18" s="8" t="s">
        <v>801</v>
      </c>
    </row>
    <row r="19" spans="2:7" x14ac:dyDescent="0.35">
      <c r="B19" s="51" t="s">
        <v>91</v>
      </c>
      <c r="C19" s="50" t="s">
        <v>802</v>
      </c>
    </row>
    <row r="20" spans="2:7" x14ac:dyDescent="0.35">
      <c r="B20" s="54" t="s">
        <v>71</v>
      </c>
      <c r="C20" s="55">
        <v>4983531760</v>
      </c>
    </row>
    <row r="21" spans="2:7" x14ac:dyDescent="0.35">
      <c r="B21" s="47" t="s">
        <v>14</v>
      </c>
      <c r="C21" s="127">
        <f>C8+C12+C16+C20</f>
        <v>21142238096</v>
      </c>
    </row>
  </sheetData>
  <hyperlinks>
    <hyperlink ref="F1" location="'Pensions mensuelles EPST'!A1" display="Variable suivante" xr:uid="{00000000-0004-0000-2100-000000000000}"/>
    <hyperlink ref="F2" location="'Age et pens mensuelles'!A1" display="Variable précédente" xr:uid="{00000000-0004-0000-2100-000001000000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22ED-A4A4-4440-83F2-F49CFD14BD8F}">
  <sheetPr>
    <tabColor theme="0"/>
  </sheetPr>
  <dimension ref="A1:F21"/>
  <sheetViews>
    <sheetView workbookViewId="0">
      <selection activeCell="F1" sqref="F1"/>
    </sheetView>
  </sheetViews>
  <sheetFormatPr baseColWidth="10" defaultColWidth="10.6640625" defaultRowHeight="15.5" x14ac:dyDescent="0.35"/>
  <cols>
    <col min="1" max="1" width="13.6640625" style="204" customWidth="1"/>
    <col min="2" max="2" width="25.1640625" style="204" customWidth="1"/>
    <col min="3" max="3" width="50" style="204" customWidth="1"/>
    <col min="4" max="16384" width="10.6640625" style="204"/>
  </cols>
  <sheetData>
    <row r="1" spans="1:6" x14ac:dyDescent="0.35">
      <c r="A1" s="205"/>
      <c r="B1" s="205"/>
      <c r="C1" s="205"/>
      <c r="D1" s="205"/>
      <c r="F1" s="206" t="s">
        <v>255</v>
      </c>
    </row>
    <row r="2" spans="1:6" ht="18" x14ac:dyDescent="0.4">
      <c r="A2" s="205"/>
      <c r="B2" s="207" t="s">
        <v>727</v>
      </c>
      <c r="C2" s="205"/>
      <c r="D2" s="205"/>
      <c r="F2" s="208" t="s">
        <v>256</v>
      </c>
    </row>
    <row r="3" spans="1:6" x14ac:dyDescent="0.35">
      <c r="A3" s="205"/>
      <c r="B3" s="205"/>
      <c r="C3" s="205"/>
      <c r="D3" s="205"/>
      <c r="E3" s="205"/>
    </row>
    <row r="4" spans="1:6" x14ac:dyDescent="0.35">
      <c r="A4" s="205"/>
      <c r="B4" s="47">
        <v>2024</v>
      </c>
      <c r="C4" s="52" t="s">
        <v>88</v>
      </c>
      <c r="D4" s="205"/>
      <c r="E4" s="205"/>
    </row>
    <row r="5" spans="1:6" x14ac:dyDescent="0.35">
      <c r="A5" s="205"/>
      <c r="B5" s="7" t="s">
        <v>92</v>
      </c>
      <c r="C5" s="8" t="s">
        <v>803</v>
      </c>
      <c r="D5" s="205"/>
      <c r="E5" s="205"/>
    </row>
    <row r="6" spans="1:6" x14ac:dyDescent="0.35">
      <c r="A6" s="205"/>
      <c r="B6" s="7" t="s">
        <v>93</v>
      </c>
      <c r="C6" s="8" t="s">
        <v>804</v>
      </c>
      <c r="D6" s="205"/>
      <c r="E6" s="205"/>
    </row>
    <row r="7" spans="1:6" x14ac:dyDescent="0.35">
      <c r="A7" s="205"/>
      <c r="B7" s="51" t="s">
        <v>94</v>
      </c>
      <c r="C7" s="8" t="s">
        <v>805</v>
      </c>
      <c r="D7" s="205"/>
      <c r="E7" s="205"/>
    </row>
    <row r="8" spans="1:6" x14ac:dyDescent="0.35">
      <c r="A8" s="205"/>
      <c r="B8" s="54" t="s">
        <v>72</v>
      </c>
      <c r="C8" s="256" t="s">
        <v>806</v>
      </c>
      <c r="D8" s="205"/>
      <c r="E8" s="205"/>
    </row>
    <row r="9" spans="1:6" x14ac:dyDescent="0.35">
      <c r="A9" s="205"/>
      <c r="B9" s="7" t="s">
        <v>95</v>
      </c>
      <c r="C9" s="8" t="s">
        <v>807</v>
      </c>
      <c r="D9" s="205"/>
      <c r="E9" s="205"/>
    </row>
    <row r="10" spans="1:6" x14ac:dyDescent="0.35">
      <c r="A10" s="205"/>
      <c r="B10" s="7" t="s">
        <v>96</v>
      </c>
      <c r="C10" s="8" t="s">
        <v>808</v>
      </c>
      <c r="D10" s="205"/>
      <c r="E10" s="205"/>
    </row>
    <row r="11" spans="1:6" x14ac:dyDescent="0.35">
      <c r="A11" s="205"/>
      <c r="B11" s="51" t="s">
        <v>97</v>
      </c>
      <c r="C11" s="50" t="s">
        <v>809</v>
      </c>
      <c r="D11" s="205"/>
      <c r="E11" s="205"/>
    </row>
    <row r="12" spans="1:6" x14ac:dyDescent="0.35">
      <c r="A12" s="205"/>
      <c r="B12" s="54" t="s">
        <v>73</v>
      </c>
      <c r="C12" s="55" t="s">
        <v>810</v>
      </c>
      <c r="D12" s="205"/>
      <c r="E12" s="205"/>
    </row>
    <row r="13" spans="1:6" x14ac:dyDescent="0.35">
      <c r="A13" s="205"/>
      <c r="B13" s="7" t="s">
        <v>98</v>
      </c>
      <c r="C13" s="8" t="s">
        <v>811</v>
      </c>
      <c r="D13" s="205"/>
      <c r="E13" s="205"/>
    </row>
    <row r="14" spans="1:6" x14ac:dyDescent="0.35">
      <c r="A14" s="205"/>
      <c r="B14" s="7" t="s">
        <v>99</v>
      </c>
      <c r="C14" s="8" t="s">
        <v>812</v>
      </c>
      <c r="D14" s="205"/>
      <c r="E14" s="205"/>
    </row>
    <row r="15" spans="1:6" x14ac:dyDescent="0.35">
      <c r="A15" s="205"/>
      <c r="B15" s="51" t="s">
        <v>100</v>
      </c>
      <c r="C15" s="50" t="s">
        <v>813</v>
      </c>
      <c r="D15" s="205"/>
      <c r="E15" s="205"/>
    </row>
    <row r="16" spans="1:6" x14ac:dyDescent="0.35">
      <c r="A16" s="205"/>
      <c r="B16" s="54" t="s">
        <v>74</v>
      </c>
      <c r="C16" s="55" t="s">
        <v>814</v>
      </c>
      <c r="D16" s="205"/>
      <c r="E16" s="205"/>
    </row>
    <row r="17" spans="1:5" x14ac:dyDescent="0.35">
      <c r="A17" s="205"/>
      <c r="B17" s="7" t="s">
        <v>89</v>
      </c>
      <c r="C17" s="8" t="s">
        <v>815</v>
      </c>
      <c r="D17" s="205"/>
      <c r="E17" s="205"/>
    </row>
    <row r="18" spans="1:5" x14ac:dyDescent="0.35">
      <c r="A18" s="205"/>
      <c r="B18" s="7" t="s">
        <v>90</v>
      </c>
      <c r="C18" s="8" t="s">
        <v>816</v>
      </c>
      <c r="D18" s="205"/>
      <c r="E18" s="205"/>
    </row>
    <row r="19" spans="1:5" x14ac:dyDescent="0.35">
      <c r="A19" s="205"/>
      <c r="B19" s="51" t="s">
        <v>91</v>
      </c>
      <c r="C19" s="50" t="s">
        <v>817</v>
      </c>
      <c r="D19" s="205"/>
      <c r="E19" s="205"/>
    </row>
    <row r="20" spans="1:5" x14ac:dyDescent="0.35">
      <c r="A20" s="205"/>
      <c r="B20" s="54" t="s">
        <v>71</v>
      </c>
      <c r="C20" s="55" t="s">
        <v>818</v>
      </c>
      <c r="D20" s="205"/>
      <c r="E20" s="205"/>
    </row>
    <row r="21" spans="1:5" x14ac:dyDescent="0.35">
      <c r="A21" s="205"/>
      <c r="B21" s="47" t="s">
        <v>14</v>
      </c>
      <c r="C21" s="127" t="s">
        <v>819</v>
      </c>
      <c r="D21" s="205"/>
      <c r="E21" s="205"/>
    </row>
  </sheetData>
  <hyperlinks>
    <hyperlink ref="F1" location="'Pension de Retr. par grade AC'!A1" display="Variable suivante" xr:uid="{E2435548-34F8-4964-8365-415B9185AEFB}"/>
    <hyperlink ref="F2" location="'Pensions de Retr. mensuelles H '!A1" display="Variable précédente" xr:uid="{D22F3FD2-B288-43E0-BBC7-EC9011FC0AFD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35">
    <tabColor theme="0"/>
  </sheetPr>
  <dimension ref="A1:J17"/>
  <sheetViews>
    <sheetView showGridLines="0" workbookViewId="0"/>
  </sheetViews>
  <sheetFormatPr baseColWidth="10" defaultColWidth="11" defaultRowHeight="15.5" x14ac:dyDescent="0.35"/>
  <cols>
    <col min="1" max="2" width="11" style="12"/>
    <col min="3" max="4" width="13.33203125" style="12" bestFit="1" customWidth="1"/>
    <col min="5" max="5" width="12.33203125" style="12" customWidth="1"/>
    <col min="6" max="8" width="11" style="12"/>
    <col min="9" max="9" width="15.33203125" style="12" customWidth="1"/>
    <col min="10" max="16384" width="11" style="12"/>
  </cols>
  <sheetData>
    <row r="1" spans="1:10" x14ac:dyDescent="0.35">
      <c r="J1" s="81" t="s">
        <v>255</v>
      </c>
    </row>
    <row r="2" spans="1:10" ht="18" x14ac:dyDescent="0.4">
      <c r="B2" s="11" t="s">
        <v>728</v>
      </c>
      <c r="J2" s="82" t="s">
        <v>256</v>
      </c>
    </row>
    <row r="3" spans="1:10" x14ac:dyDescent="0.35">
      <c r="A3" s="2"/>
      <c r="B3" s="2"/>
      <c r="C3" s="2"/>
      <c r="D3" s="2"/>
      <c r="E3" s="2"/>
    </row>
    <row r="4" spans="1:10" x14ac:dyDescent="0.35">
      <c r="A4" s="2"/>
      <c r="B4" s="47" t="s">
        <v>101</v>
      </c>
      <c r="C4" s="52">
        <v>2019</v>
      </c>
      <c r="D4" s="52">
        <v>2020</v>
      </c>
      <c r="E4" s="52">
        <v>2021</v>
      </c>
      <c r="F4" s="52">
        <v>2022</v>
      </c>
      <c r="G4" s="52">
        <v>2023</v>
      </c>
      <c r="H4" s="52">
        <v>2024</v>
      </c>
    </row>
    <row r="5" spans="1:10" x14ac:dyDescent="0.35">
      <c r="A5" s="2"/>
      <c r="B5" s="7" t="s">
        <v>59</v>
      </c>
      <c r="C5" s="111">
        <v>961.46555484699843</v>
      </c>
      <c r="D5" s="111">
        <v>921.94869054739422</v>
      </c>
      <c r="E5" s="111">
        <v>885.2067529028086</v>
      </c>
      <c r="F5" s="175">
        <v>941.8</v>
      </c>
      <c r="G5" s="175">
        <v>5844.4646350000003</v>
      </c>
      <c r="H5" s="112">
        <v>7796.2</v>
      </c>
    </row>
    <row r="6" spans="1:10" x14ac:dyDescent="0.35">
      <c r="A6" s="2"/>
      <c r="B6" s="7" t="s">
        <v>60</v>
      </c>
      <c r="C6" s="111">
        <v>2.9135291893502351</v>
      </c>
      <c r="D6" s="111">
        <v>3.9185635559127006</v>
      </c>
      <c r="E6" s="111">
        <v>4.0007844079111461</v>
      </c>
      <c r="F6" s="175">
        <v>20.6</v>
      </c>
      <c r="G6" s="175">
        <v>206.584431</v>
      </c>
      <c r="H6" s="112">
        <v>226</v>
      </c>
    </row>
    <row r="7" spans="1:10" x14ac:dyDescent="0.35">
      <c r="A7" s="2"/>
      <c r="B7" s="7" t="s">
        <v>61</v>
      </c>
      <c r="C7" s="111">
        <v>116.1211322035021</v>
      </c>
      <c r="D7" s="111">
        <v>142.73595645762634</v>
      </c>
      <c r="E7" s="111">
        <v>142.63817433326173</v>
      </c>
      <c r="F7" s="175">
        <v>185.4</v>
      </c>
      <c r="G7" s="175">
        <v>1278.7931679999999</v>
      </c>
      <c r="H7" s="112">
        <v>2136.1999999999998</v>
      </c>
    </row>
    <row r="8" spans="1:10" x14ac:dyDescent="0.35">
      <c r="A8" s="2"/>
      <c r="B8" s="7" t="s">
        <v>62</v>
      </c>
      <c r="C8" s="111">
        <v>120.33419845511432</v>
      </c>
      <c r="D8" s="111">
        <v>142.06932583356868</v>
      </c>
      <c r="E8" s="111">
        <v>139.91672868924965</v>
      </c>
      <c r="F8" s="175">
        <v>191.1</v>
      </c>
      <c r="G8" s="175">
        <v>1539.0404610000001</v>
      </c>
      <c r="H8" s="112">
        <v>2988.8</v>
      </c>
    </row>
    <row r="9" spans="1:10" x14ac:dyDescent="0.35">
      <c r="A9" s="2"/>
      <c r="B9" s="7" t="s">
        <v>63</v>
      </c>
      <c r="C9" s="111">
        <v>135.40177431761751</v>
      </c>
      <c r="D9" s="111">
        <v>164.1545656067764</v>
      </c>
      <c r="E9" s="111">
        <v>159.3410616216149</v>
      </c>
      <c r="F9" s="175">
        <v>210.6</v>
      </c>
      <c r="G9" s="175">
        <v>1240.578248</v>
      </c>
      <c r="H9" s="112">
        <v>2419.1999999999998</v>
      </c>
    </row>
    <row r="10" spans="1:10" x14ac:dyDescent="0.35">
      <c r="A10" s="2"/>
      <c r="B10" s="7" t="s">
        <v>64</v>
      </c>
      <c r="C10" s="111">
        <v>81.435259767190061</v>
      </c>
      <c r="D10" s="111">
        <v>97.012826991798335</v>
      </c>
      <c r="E10" s="111">
        <v>95.98228784832861</v>
      </c>
      <c r="F10" s="175">
        <v>123.5</v>
      </c>
      <c r="G10" s="175">
        <v>767.77826900000002</v>
      </c>
      <c r="H10" s="112">
        <v>1514.6</v>
      </c>
    </row>
    <row r="11" spans="1:10" x14ac:dyDescent="0.35">
      <c r="A11" s="2"/>
      <c r="B11" s="7" t="s">
        <v>65</v>
      </c>
      <c r="C11" s="111">
        <v>25.938467414281366</v>
      </c>
      <c r="D11" s="111">
        <v>31.033624949125421</v>
      </c>
      <c r="E11" s="111">
        <v>31.135494386811377</v>
      </c>
      <c r="F11" s="175">
        <v>43.3</v>
      </c>
      <c r="G11" s="175">
        <v>691.259726</v>
      </c>
      <c r="H11" s="112">
        <v>1525.5</v>
      </c>
    </row>
    <row r="12" spans="1:10" x14ac:dyDescent="0.35">
      <c r="A12" s="2"/>
      <c r="B12" s="7" t="s">
        <v>66</v>
      </c>
      <c r="C12" s="111">
        <v>35.119913664481153</v>
      </c>
      <c r="D12" s="111">
        <v>41.950828363210171</v>
      </c>
      <c r="E12" s="111">
        <v>40.510921855321797</v>
      </c>
      <c r="F12" s="175">
        <v>59.7</v>
      </c>
      <c r="G12" s="175">
        <v>548.40052300000002</v>
      </c>
      <c r="H12" s="112">
        <v>1187.2</v>
      </c>
    </row>
    <row r="13" spans="1:10" x14ac:dyDescent="0.35">
      <c r="A13" s="2"/>
      <c r="B13" s="7" t="s">
        <v>67</v>
      </c>
      <c r="C13" s="111">
        <v>14.872285882979815</v>
      </c>
      <c r="D13" s="111">
        <v>16.973626979231621</v>
      </c>
      <c r="E13" s="111">
        <v>18.162481900354038</v>
      </c>
      <c r="F13" s="175">
        <v>35.299999999999997</v>
      </c>
      <c r="G13" s="175">
        <v>361.01580999999999</v>
      </c>
      <c r="H13" s="112">
        <v>768.8</v>
      </c>
    </row>
    <row r="14" spans="1:10" x14ac:dyDescent="0.35">
      <c r="A14" s="2"/>
      <c r="B14" s="7" t="s">
        <v>68</v>
      </c>
      <c r="C14" s="111">
        <v>5.3915734543944271</v>
      </c>
      <c r="D14" s="111">
        <v>5.8408414641018291</v>
      </c>
      <c r="E14" s="111">
        <v>5.4231199347901233</v>
      </c>
      <c r="F14" s="175">
        <v>11.3</v>
      </c>
      <c r="G14" s="175">
        <v>186.65716</v>
      </c>
      <c r="H14" s="112">
        <v>425.7</v>
      </c>
    </row>
    <row r="15" spans="1:10" x14ac:dyDescent="0.35">
      <c r="A15" s="2"/>
      <c r="B15" s="51" t="s">
        <v>69</v>
      </c>
      <c r="C15" s="114">
        <v>3.406310804090908</v>
      </c>
      <c r="D15" s="114">
        <v>3.6611492512542601</v>
      </c>
      <c r="E15" s="114">
        <v>3.761605119548026</v>
      </c>
      <c r="F15" s="178">
        <v>4.8</v>
      </c>
      <c r="G15" s="245">
        <v>64.506510000000006</v>
      </c>
      <c r="H15" s="257">
        <v>153.9</v>
      </c>
    </row>
    <row r="16" spans="1:10" x14ac:dyDescent="0.35">
      <c r="A16" s="2"/>
      <c r="B16" s="107" t="s">
        <v>14</v>
      </c>
      <c r="C16" s="115">
        <v>1502.4000000000003</v>
      </c>
      <c r="D16" s="115">
        <v>1571.3000000000002</v>
      </c>
      <c r="E16" s="115">
        <v>1526.0794129999999</v>
      </c>
      <c r="F16" s="176">
        <v>1827.3</v>
      </c>
      <c r="G16" s="418">
        <v>12729.078941000002</v>
      </c>
      <c r="H16" s="258" t="s">
        <v>789</v>
      </c>
    </row>
    <row r="17" spans="1:5" x14ac:dyDescent="0.35">
      <c r="A17" s="2"/>
      <c r="B17" s="2"/>
      <c r="C17" s="2"/>
      <c r="D17" s="2"/>
      <c r="E17" s="2"/>
    </row>
  </sheetData>
  <hyperlinks>
    <hyperlink ref="J1" location="'Pens de retr par grade EPST'!A1" display="Variable suivante" xr:uid="{00000000-0004-0000-2200-000000000000}"/>
    <hyperlink ref="J2" location="'Pensions mensuelles EPST'!A1" display="Variable précédente" xr:uid="{00000000-0004-0000-2200-000001000000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60DB-FC66-4E1B-8091-D74551FB02C7}">
  <sheetPr>
    <tabColor theme="0"/>
  </sheetPr>
  <dimension ref="A1:G16"/>
  <sheetViews>
    <sheetView workbookViewId="0">
      <selection activeCell="F1" sqref="F1"/>
    </sheetView>
  </sheetViews>
  <sheetFormatPr baseColWidth="10" defaultColWidth="10.6640625" defaultRowHeight="15.5" x14ac:dyDescent="0.35"/>
  <cols>
    <col min="1" max="1" width="12.1640625" style="204" customWidth="1"/>
    <col min="2" max="2" width="23" style="204" customWidth="1"/>
    <col min="3" max="4" width="20.25" style="204" customWidth="1"/>
    <col min="5" max="5" width="22.9140625" style="204" customWidth="1"/>
    <col min="6" max="16384" width="10.6640625" style="204"/>
  </cols>
  <sheetData>
    <row r="1" spans="1:7" x14ac:dyDescent="0.35">
      <c r="A1" s="205"/>
      <c r="B1" s="205"/>
      <c r="C1" s="205"/>
      <c r="D1" s="205"/>
      <c r="E1" s="205"/>
      <c r="F1" s="81" t="s">
        <v>255</v>
      </c>
      <c r="G1" s="205"/>
    </row>
    <row r="2" spans="1:7" ht="18" x14ac:dyDescent="0.4">
      <c r="A2" s="205"/>
      <c r="B2" s="207" t="s">
        <v>820</v>
      </c>
      <c r="C2" s="205"/>
      <c r="D2" s="205"/>
      <c r="E2" s="205"/>
      <c r="F2" s="208" t="s">
        <v>256</v>
      </c>
      <c r="G2" s="205"/>
    </row>
    <row r="3" spans="1:7" x14ac:dyDescent="0.35">
      <c r="A3" s="197"/>
      <c r="B3" s="197"/>
      <c r="C3" s="205"/>
      <c r="D3" s="205"/>
      <c r="E3" s="205"/>
      <c r="F3" s="205"/>
      <c r="G3" s="205"/>
    </row>
    <row r="4" spans="1:7" x14ac:dyDescent="0.35">
      <c r="A4" s="197"/>
      <c r="B4" s="47" t="s">
        <v>101</v>
      </c>
      <c r="C4" s="52">
        <v>2023</v>
      </c>
      <c r="D4" s="52">
        <v>2024</v>
      </c>
      <c r="E4" s="205"/>
      <c r="F4" s="205"/>
      <c r="G4" s="205"/>
    </row>
    <row r="5" spans="1:7" x14ac:dyDescent="0.35">
      <c r="A5" s="197"/>
      <c r="B5" s="7" t="s">
        <v>59</v>
      </c>
      <c r="C5" s="175" t="s">
        <v>5</v>
      </c>
      <c r="D5" s="112" t="s">
        <v>5</v>
      </c>
      <c r="E5" s="205"/>
      <c r="F5" s="205"/>
      <c r="G5" s="205"/>
    </row>
    <row r="6" spans="1:7" x14ac:dyDescent="0.35">
      <c r="A6" s="197"/>
      <c r="B6" s="7" t="s">
        <v>60</v>
      </c>
      <c r="C6" s="175" t="s">
        <v>5</v>
      </c>
      <c r="D6" s="112">
        <v>1.46</v>
      </c>
      <c r="E6" s="205"/>
      <c r="F6" s="205"/>
      <c r="G6" s="205"/>
    </row>
    <row r="7" spans="1:7" x14ac:dyDescent="0.35">
      <c r="A7" s="197"/>
      <c r="B7" s="7" t="s">
        <v>61</v>
      </c>
      <c r="C7" s="175">
        <v>2.74017</v>
      </c>
      <c r="D7" s="112">
        <v>3.37</v>
      </c>
      <c r="E7" s="205"/>
      <c r="F7" s="205"/>
      <c r="G7" s="205"/>
    </row>
    <row r="8" spans="1:7" x14ac:dyDescent="0.35">
      <c r="A8" s="197"/>
      <c r="B8" s="7" t="s">
        <v>62</v>
      </c>
      <c r="C8" s="175">
        <v>52.098190000000002</v>
      </c>
      <c r="D8" s="112">
        <v>322.98</v>
      </c>
      <c r="E8" s="205"/>
      <c r="F8" s="205"/>
      <c r="G8" s="205"/>
    </row>
    <row r="9" spans="1:7" x14ac:dyDescent="0.35">
      <c r="A9" s="197"/>
      <c r="B9" s="7" t="s">
        <v>63</v>
      </c>
      <c r="C9" s="175">
        <v>61.980429999999998</v>
      </c>
      <c r="D9" s="112">
        <v>168.09</v>
      </c>
      <c r="E9" s="205"/>
      <c r="F9" s="205"/>
      <c r="G9" s="205"/>
    </row>
    <row r="10" spans="1:7" x14ac:dyDescent="0.35">
      <c r="A10" s="197"/>
      <c r="B10" s="7" t="s">
        <v>64</v>
      </c>
      <c r="C10" s="175">
        <v>323.83357999999998</v>
      </c>
      <c r="D10" s="112">
        <v>523.85</v>
      </c>
      <c r="E10" s="205"/>
      <c r="F10" s="205"/>
      <c r="G10" s="205"/>
    </row>
    <row r="11" spans="1:7" x14ac:dyDescent="0.35">
      <c r="A11" s="197"/>
      <c r="B11" s="7" t="s">
        <v>65</v>
      </c>
      <c r="C11" s="175">
        <v>299.21911999999998</v>
      </c>
      <c r="D11" s="112">
        <v>1135.33</v>
      </c>
      <c r="E11" s="205"/>
      <c r="F11" s="205"/>
      <c r="G11" s="205"/>
    </row>
    <row r="12" spans="1:7" x14ac:dyDescent="0.35">
      <c r="A12" s="197"/>
      <c r="B12" s="7" t="s">
        <v>66</v>
      </c>
      <c r="C12" s="175">
        <v>620.76637000000005</v>
      </c>
      <c r="D12" s="112">
        <v>3958.79</v>
      </c>
      <c r="E12" s="205"/>
      <c r="F12" s="205"/>
      <c r="G12" s="205"/>
    </row>
    <row r="13" spans="1:7" x14ac:dyDescent="0.35">
      <c r="A13" s="197"/>
      <c r="B13" s="7" t="s">
        <v>67</v>
      </c>
      <c r="C13" s="175" t="s">
        <v>5</v>
      </c>
      <c r="D13" s="112" t="s">
        <v>5</v>
      </c>
      <c r="E13" s="205"/>
      <c r="F13" s="205"/>
      <c r="G13" s="205"/>
    </row>
    <row r="14" spans="1:7" x14ac:dyDescent="0.35">
      <c r="A14" s="197"/>
      <c r="B14" s="7" t="s">
        <v>68</v>
      </c>
      <c r="C14" s="175">
        <v>0.51412000000000002</v>
      </c>
      <c r="D14" s="112">
        <v>0.7</v>
      </c>
      <c r="E14" s="205"/>
      <c r="F14" s="205"/>
      <c r="G14" s="205"/>
    </row>
    <row r="15" spans="1:7" x14ac:dyDescent="0.35">
      <c r="A15" s="197"/>
      <c r="B15" s="51" t="s">
        <v>69</v>
      </c>
      <c r="C15" s="245" t="s">
        <v>5</v>
      </c>
      <c r="D15" s="257" t="s">
        <v>5</v>
      </c>
      <c r="E15" s="205"/>
      <c r="F15" s="205"/>
      <c r="G15" s="205"/>
    </row>
    <row r="16" spans="1:7" x14ac:dyDescent="0.35">
      <c r="A16" s="2"/>
      <c r="B16" s="107" t="s">
        <v>14</v>
      </c>
      <c r="C16" s="418">
        <v>1361.1519800000001</v>
      </c>
      <c r="D16" s="258">
        <v>6114.58</v>
      </c>
      <c r="E16" s="205"/>
      <c r="F16" s="205"/>
      <c r="G16" s="205"/>
    </row>
  </sheetData>
  <hyperlinks>
    <hyperlink ref="F1" location="'Pens de retr par gr&amp;sexe H EPST'!A1" display="Variable suivante" xr:uid="{943C32DE-FF4C-454C-BA7D-CD7753E1B4B3}"/>
    <hyperlink ref="F2" location="'Pension de Retr. par grade AC'!A1" display="Variable précédente" xr:uid="{F21F791B-1E4D-43D6-A33E-C193F0654169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40">
    <tabColor theme="0"/>
  </sheetPr>
  <dimension ref="B1:I20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2"/>
    <col min="3" max="3" width="16.33203125" style="2" customWidth="1"/>
    <col min="4" max="4" width="16.6640625" style="2" customWidth="1"/>
    <col min="5" max="5" width="15.4140625" style="2" customWidth="1"/>
    <col min="6" max="7" width="11" style="2"/>
    <col min="8" max="8" width="18.1640625" style="2" customWidth="1"/>
    <col min="9" max="9" width="17.33203125" style="2" bestFit="1" customWidth="1"/>
    <col min="10" max="16384" width="11" style="2"/>
  </cols>
  <sheetData>
    <row r="1" spans="2:9" x14ac:dyDescent="0.35">
      <c r="I1" s="81" t="s">
        <v>255</v>
      </c>
    </row>
    <row r="2" spans="2:9" ht="18" x14ac:dyDescent="0.4">
      <c r="B2" s="80" t="s">
        <v>729</v>
      </c>
      <c r="I2" s="208" t="s">
        <v>256</v>
      </c>
    </row>
    <row r="4" spans="2:9" x14ac:dyDescent="0.35">
      <c r="B4" s="47" t="s">
        <v>58</v>
      </c>
      <c r="C4" s="52" t="s">
        <v>82</v>
      </c>
      <c r="D4" s="52" t="s">
        <v>83</v>
      </c>
      <c r="E4" s="52" t="s">
        <v>14</v>
      </c>
    </row>
    <row r="5" spans="2:9" x14ac:dyDescent="0.35">
      <c r="B5" s="7" t="s">
        <v>59</v>
      </c>
      <c r="C5" s="8">
        <v>6548506610</v>
      </c>
      <c r="D5" s="8">
        <v>1159422380</v>
      </c>
      <c r="E5" s="95">
        <v>7707928990</v>
      </c>
      <c r="G5" s="160"/>
      <c r="H5" s="160"/>
    </row>
    <row r="6" spans="2:9" x14ac:dyDescent="0.35">
      <c r="B6" s="7" t="s">
        <v>60</v>
      </c>
      <c r="C6" s="8">
        <v>202184930</v>
      </c>
      <c r="D6" s="8">
        <v>23306760</v>
      </c>
      <c r="E6" s="95">
        <v>225491690</v>
      </c>
      <c r="H6" s="160"/>
    </row>
    <row r="7" spans="2:9" x14ac:dyDescent="0.35">
      <c r="B7" s="7" t="s">
        <v>61</v>
      </c>
      <c r="C7" s="8">
        <v>1903273690</v>
      </c>
      <c r="D7" s="8">
        <v>232759550</v>
      </c>
      <c r="E7" s="95">
        <v>2136033240</v>
      </c>
      <c r="H7" s="160"/>
    </row>
    <row r="8" spans="2:9" x14ac:dyDescent="0.35">
      <c r="B8" s="7" t="s">
        <v>62</v>
      </c>
      <c r="C8" s="8">
        <v>2477613250</v>
      </c>
      <c r="D8" s="8">
        <v>525923490</v>
      </c>
      <c r="E8" s="95">
        <v>3003536740</v>
      </c>
      <c r="H8" s="160"/>
    </row>
    <row r="9" spans="2:9" x14ac:dyDescent="0.35">
      <c r="B9" s="7" t="s">
        <v>63</v>
      </c>
      <c r="C9" s="8">
        <v>2035052585</v>
      </c>
      <c r="D9" s="8">
        <v>414850098</v>
      </c>
      <c r="E9" s="95">
        <v>2449902683</v>
      </c>
      <c r="H9" s="160"/>
    </row>
    <row r="10" spans="2:9" x14ac:dyDescent="0.35">
      <c r="B10" s="7" t="s">
        <v>64</v>
      </c>
      <c r="C10" s="8">
        <v>1257954800</v>
      </c>
      <c r="D10" s="8">
        <v>263721670</v>
      </c>
      <c r="E10" s="95">
        <v>1521676470</v>
      </c>
      <c r="H10" s="160"/>
    </row>
    <row r="11" spans="2:9" x14ac:dyDescent="0.35">
      <c r="B11" s="7" t="s">
        <v>65</v>
      </c>
      <c r="C11" s="8">
        <v>1298716639</v>
      </c>
      <c r="D11" s="8">
        <v>244255090</v>
      </c>
      <c r="E11" s="95">
        <v>1542971729</v>
      </c>
      <c r="H11" s="160"/>
    </row>
    <row r="12" spans="2:9" x14ac:dyDescent="0.35">
      <c r="B12" s="7" t="s">
        <v>66</v>
      </c>
      <c r="C12" s="8">
        <v>967000810</v>
      </c>
      <c r="D12" s="8">
        <v>230834800</v>
      </c>
      <c r="E12" s="95">
        <v>1197835610</v>
      </c>
      <c r="H12" s="160"/>
    </row>
    <row r="13" spans="2:9" x14ac:dyDescent="0.35">
      <c r="B13" s="7" t="s">
        <v>67</v>
      </c>
      <c r="C13" s="8">
        <v>671909090</v>
      </c>
      <c r="D13" s="8">
        <v>101779190</v>
      </c>
      <c r="E13" s="95">
        <v>773688280</v>
      </c>
      <c r="H13" s="160"/>
    </row>
    <row r="14" spans="2:9" x14ac:dyDescent="0.35">
      <c r="B14" s="7" t="s">
        <v>68</v>
      </c>
      <c r="C14" s="8">
        <v>361112100</v>
      </c>
      <c r="D14" s="8">
        <v>66063694</v>
      </c>
      <c r="E14" s="95">
        <v>427175794</v>
      </c>
      <c r="H14" s="160"/>
    </row>
    <row r="15" spans="2:9" x14ac:dyDescent="0.35">
      <c r="B15" s="51" t="s">
        <v>69</v>
      </c>
      <c r="C15" s="104">
        <v>136046280</v>
      </c>
      <c r="D15" s="104">
        <v>19950590</v>
      </c>
      <c r="E15" s="126">
        <v>155996870</v>
      </c>
      <c r="H15" s="160"/>
    </row>
    <row r="16" spans="2:9" x14ac:dyDescent="0.35">
      <c r="B16" s="47" t="s">
        <v>14</v>
      </c>
      <c r="C16" s="127">
        <v>17859370784</v>
      </c>
      <c r="D16" s="127">
        <v>3282867312</v>
      </c>
      <c r="E16" s="94">
        <v>21142238096</v>
      </c>
      <c r="H16" s="160"/>
    </row>
    <row r="19" spans="3:4" x14ac:dyDescent="0.35">
      <c r="C19" s="159"/>
      <c r="D19" s="159"/>
    </row>
    <row r="20" spans="3:4" x14ac:dyDescent="0.35">
      <c r="C20" s="159"/>
      <c r="D20" s="159"/>
    </row>
  </sheetData>
  <hyperlinks>
    <hyperlink ref="I1" location="'Pens de retr par gr&amp;sexe EPST'!A1" display="Variable suivante" xr:uid="{00000000-0004-0000-2700-000000000000}"/>
    <hyperlink ref="I2" location="'Pens de retr par grade EPST'!A1" display="Variable précédente" xr:uid="{00000000-0004-0000-2700-000001000000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F630-3489-4D63-9F60-FB3D1BCBF321}">
  <sheetPr>
    <tabColor theme="0"/>
  </sheetPr>
  <dimension ref="A1:I16"/>
  <sheetViews>
    <sheetView workbookViewId="0">
      <selection activeCell="I1" sqref="I1"/>
    </sheetView>
  </sheetViews>
  <sheetFormatPr baseColWidth="10" defaultColWidth="10.6640625" defaultRowHeight="15.5" x14ac:dyDescent="0.35"/>
  <cols>
    <col min="1" max="2" width="10.6640625" style="204"/>
    <col min="3" max="3" width="12.4140625" style="204" customWidth="1"/>
    <col min="4" max="4" width="14.4140625" style="204" customWidth="1"/>
    <col min="5" max="5" width="16.75" style="204" customWidth="1"/>
    <col min="6" max="7" width="10.6640625" style="204"/>
    <col min="8" max="8" width="11.5" style="204" customWidth="1"/>
    <col min="9" max="16384" width="10.6640625" style="204"/>
  </cols>
  <sheetData>
    <row r="1" spans="1:9" x14ac:dyDescent="0.35">
      <c r="A1" s="197"/>
      <c r="B1" s="197"/>
      <c r="C1" s="197"/>
      <c r="D1" s="197"/>
      <c r="E1" s="197"/>
      <c r="F1" s="197"/>
      <c r="G1" s="197"/>
      <c r="H1" s="197"/>
      <c r="I1" s="206" t="s">
        <v>255</v>
      </c>
    </row>
    <row r="2" spans="1:9" ht="18" x14ac:dyDescent="0.4">
      <c r="A2" s="197"/>
      <c r="B2" s="212" t="s">
        <v>732</v>
      </c>
      <c r="C2" s="197"/>
      <c r="D2" s="197"/>
      <c r="E2" s="197"/>
      <c r="F2" s="197"/>
      <c r="G2" s="197"/>
      <c r="H2" s="197"/>
      <c r="I2" s="208" t="s">
        <v>256</v>
      </c>
    </row>
    <row r="3" spans="1:9" x14ac:dyDescent="0.35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35">
      <c r="A4" s="197"/>
      <c r="B4" s="47" t="s">
        <v>58</v>
      </c>
      <c r="C4" s="52" t="s">
        <v>82</v>
      </c>
      <c r="D4" s="52" t="s">
        <v>83</v>
      </c>
      <c r="E4" s="52" t="s">
        <v>14</v>
      </c>
      <c r="F4" s="197"/>
      <c r="G4" s="197"/>
      <c r="H4" s="197"/>
      <c r="I4" s="197"/>
    </row>
    <row r="5" spans="1:9" x14ac:dyDescent="0.35">
      <c r="A5" s="197"/>
      <c r="B5" s="7" t="s">
        <v>59</v>
      </c>
      <c r="C5" s="8" t="s">
        <v>5</v>
      </c>
      <c r="D5" s="8" t="s">
        <v>5</v>
      </c>
      <c r="E5" s="95" t="s">
        <v>5</v>
      </c>
      <c r="F5" s="197"/>
      <c r="G5" s="259"/>
      <c r="H5" s="259"/>
      <c r="I5" s="197"/>
    </row>
    <row r="6" spans="1:9" x14ac:dyDescent="0.35">
      <c r="A6" s="197"/>
      <c r="B6" s="7" t="s">
        <v>60</v>
      </c>
      <c r="C6" s="8" t="s">
        <v>5</v>
      </c>
      <c r="D6" s="8">
        <v>1464000</v>
      </c>
      <c r="E6" s="95">
        <v>1464000</v>
      </c>
      <c r="F6" s="197"/>
      <c r="G6" s="197"/>
      <c r="H6" s="259"/>
      <c r="I6" s="197"/>
    </row>
    <row r="7" spans="1:9" x14ac:dyDescent="0.35">
      <c r="A7" s="197"/>
      <c r="B7" s="7" t="s">
        <v>61</v>
      </c>
      <c r="C7" s="8">
        <v>3138210</v>
      </c>
      <c r="D7" s="8">
        <v>129620</v>
      </c>
      <c r="E7" s="95">
        <v>3267830</v>
      </c>
      <c r="F7" s="197"/>
      <c r="G7" s="197"/>
      <c r="H7" s="259"/>
      <c r="I7" s="197"/>
    </row>
    <row r="8" spans="1:9" x14ac:dyDescent="0.35">
      <c r="A8" s="197"/>
      <c r="B8" s="7" t="s">
        <v>62</v>
      </c>
      <c r="C8" s="8">
        <v>286707580</v>
      </c>
      <c r="D8" s="8">
        <v>32747100</v>
      </c>
      <c r="E8" s="95">
        <v>319454680</v>
      </c>
      <c r="F8" s="197"/>
      <c r="G8" s="197"/>
      <c r="H8" s="259"/>
      <c r="I8" s="197"/>
    </row>
    <row r="9" spans="1:9" x14ac:dyDescent="0.35">
      <c r="A9" s="197"/>
      <c r="B9" s="7" t="s">
        <v>63</v>
      </c>
      <c r="C9" s="8">
        <v>129546460</v>
      </c>
      <c r="D9" s="8">
        <v>34409540</v>
      </c>
      <c r="E9" s="95">
        <v>163956000</v>
      </c>
      <c r="F9" s="197"/>
      <c r="G9" s="197"/>
      <c r="H9" s="259"/>
      <c r="I9" s="197"/>
    </row>
    <row r="10" spans="1:9" x14ac:dyDescent="0.35">
      <c r="A10" s="197"/>
      <c r="B10" s="7" t="s">
        <v>64</v>
      </c>
      <c r="C10" s="8">
        <v>422049940</v>
      </c>
      <c r="D10" s="8">
        <v>113087320</v>
      </c>
      <c r="E10" s="95">
        <v>535137260</v>
      </c>
      <c r="F10" s="197"/>
      <c r="G10" s="197"/>
      <c r="H10" s="259"/>
      <c r="I10" s="197"/>
    </row>
    <row r="11" spans="1:9" x14ac:dyDescent="0.35">
      <c r="A11" s="197"/>
      <c r="B11" s="7" t="s">
        <v>65</v>
      </c>
      <c r="C11" s="8">
        <v>934206270</v>
      </c>
      <c r="D11" s="8">
        <v>211300170</v>
      </c>
      <c r="E11" s="95">
        <v>1145506440</v>
      </c>
      <c r="F11" s="197"/>
      <c r="G11" s="197"/>
      <c r="H11" s="259"/>
      <c r="I11" s="197"/>
    </row>
    <row r="12" spans="1:9" x14ac:dyDescent="0.35">
      <c r="A12" s="197"/>
      <c r="B12" s="7" t="s">
        <v>66</v>
      </c>
      <c r="C12" s="8">
        <v>2744452680</v>
      </c>
      <c r="D12" s="8">
        <v>1200556780</v>
      </c>
      <c r="E12" s="95">
        <v>3945009460</v>
      </c>
      <c r="F12" s="197"/>
      <c r="G12" s="197"/>
      <c r="H12" s="259"/>
      <c r="I12" s="197"/>
    </row>
    <row r="13" spans="1:9" x14ac:dyDescent="0.35">
      <c r="A13" s="197"/>
      <c r="B13" s="7" t="s">
        <v>67</v>
      </c>
      <c r="C13" s="8">
        <v>260650</v>
      </c>
      <c r="D13" s="8" t="s">
        <v>5</v>
      </c>
      <c r="E13" s="95">
        <v>260650</v>
      </c>
      <c r="F13" s="197"/>
      <c r="G13" s="197"/>
      <c r="H13" s="259"/>
      <c r="I13" s="197"/>
    </row>
    <row r="14" spans="1:9" x14ac:dyDescent="0.35">
      <c r="A14" s="197"/>
      <c r="B14" s="7" t="s">
        <v>68</v>
      </c>
      <c r="C14" s="8">
        <v>522360</v>
      </c>
      <c r="D14" s="8" t="s">
        <v>5</v>
      </c>
      <c r="E14" s="95">
        <v>522360</v>
      </c>
      <c r="F14" s="197"/>
      <c r="G14" s="197"/>
      <c r="H14" s="259"/>
      <c r="I14" s="197"/>
    </row>
    <row r="15" spans="1:9" x14ac:dyDescent="0.35">
      <c r="A15" s="197"/>
      <c r="B15" s="51" t="s">
        <v>69</v>
      </c>
      <c r="C15" s="104" t="s">
        <v>5</v>
      </c>
      <c r="D15" s="104" t="s">
        <v>5</v>
      </c>
      <c r="E15" s="126" t="s">
        <v>5</v>
      </c>
      <c r="F15" s="197"/>
      <c r="G15" s="197"/>
      <c r="H15" s="259"/>
      <c r="I15" s="197"/>
    </row>
    <row r="16" spans="1:9" x14ac:dyDescent="0.35">
      <c r="A16" s="197"/>
      <c r="B16" s="47" t="s">
        <v>14</v>
      </c>
      <c r="C16" s="127">
        <v>4520884150</v>
      </c>
      <c r="D16" s="127">
        <v>1593694530</v>
      </c>
      <c r="E16" s="94">
        <v>6114578680</v>
      </c>
      <c r="F16" s="197"/>
      <c r="G16" s="197"/>
      <c r="H16" s="259"/>
      <c r="I16" s="197"/>
    </row>
  </sheetData>
  <hyperlinks>
    <hyperlink ref="I1" location="'Pens de retr par gr&amp;Age H EPST'!A1" display="Variable suivante" xr:uid="{89A3AEC2-3B10-476C-A95E-184C5E76CB77}"/>
    <hyperlink ref="I2" location="'Pens de retr par gr&amp;sexe H EPST'!A1" display="Variable précédente" xr:uid="{F84D2CD8-0A62-41E4-BD70-1592F65D801C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CCBA-DBA9-4A11-9125-ADDD3505CF9B}">
  <sheetPr>
    <tabColor theme="0"/>
  </sheetPr>
  <dimension ref="A1:I17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04"/>
    <col min="2" max="2" width="12.4140625" style="204" customWidth="1"/>
    <col min="3" max="3" width="12.08203125" style="204" customWidth="1"/>
    <col min="4" max="4" width="12.58203125" style="204" customWidth="1"/>
    <col min="5" max="5" width="13.33203125" style="204" customWidth="1"/>
    <col min="6" max="6" width="13.75" style="204" customWidth="1"/>
    <col min="7" max="7" width="14.75" style="204" customWidth="1"/>
    <col min="8" max="8" width="17.58203125" style="204" customWidth="1"/>
    <col min="9" max="16384" width="10.6640625" style="204"/>
  </cols>
  <sheetData>
    <row r="1" spans="1:9" x14ac:dyDescent="0.35">
      <c r="A1" s="197"/>
      <c r="B1" s="197"/>
      <c r="C1" s="197"/>
      <c r="D1" s="197"/>
      <c r="E1" s="197"/>
      <c r="F1" s="197"/>
      <c r="G1" s="197"/>
      <c r="H1" s="197"/>
      <c r="I1" s="206" t="s">
        <v>255</v>
      </c>
    </row>
    <row r="2" spans="1:9" ht="18" x14ac:dyDescent="0.4">
      <c r="A2" s="197"/>
      <c r="B2" s="212" t="s">
        <v>730</v>
      </c>
      <c r="C2" s="197"/>
      <c r="D2" s="197"/>
      <c r="E2" s="197"/>
      <c r="F2" s="197"/>
      <c r="G2" s="197"/>
      <c r="H2" s="197"/>
      <c r="I2" s="208" t="s">
        <v>256</v>
      </c>
    </row>
    <row r="3" spans="1:9" ht="18" x14ac:dyDescent="0.4">
      <c r="A3" s="197"/>
      <c r="B3" s="212"/>
      <c r="C3" s="197"/>
      <c r="D3" s="197"/>
      <c r="E3" s="197"/>
      <c r="F3" s="197"/>
      <c r="G3" s="197"/>
      <c r="H3" s="197"/>
      <c r="I3" s="208"/>
    </row>
    <row r="4" spans="1:9" x14ac:dyDescent="0.35">
      <c r="A4" s="197"/>
      <c r="B4" s="47" t="s">
        <v>101</v>
      </c>
      <c r="C4" s="52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  <c r="I4" s="197"/>
    </row>
    <row r="5" spans="1:9" x14ac:dyDescent="0.35">
      <c r="B5" s="7" t="s">
        <v>59</v>
      </c>
      <c r="C5" s="8">
        <v>43666560</v>
      </c>
      <c r="D5" s="8">
        <v>831496190</v>
      </c>
      <c r="E5" s="8">
        <v>2792597090</v>
      </c>
      <c r="F5" s="8">
        <v>1938619600</v>
      </c>
      <c r="G5" s="8">
        <v>2101549550</v>
      </c>
      <c r="H5" s="325">
        <v>7707928990</v>
      </c>
    </row>
    <row r="6" spans="1:9" x14ac:dyDescent="0.35">
      <c r="B6" s="7" t="s">
        <v>60</v>
      </c>
      <c r="C6" s="8">
        <v>0</v>
      </c>
      <c r="D6" s="8">
        <v>51180390</v>
      </c>
      <c r="E6" s="8">
        <v>66118280</v>
      </c>
      <c r="F6" s="8">
        <v>35984960</v>
      </c>
      <c r="G6" s="8">
        <v>72208060</v>
      </c>
      <c r="H6" s="325">
        <v>225491690</v>
      </c>
    </row>
    <row r="7" spans="1:9" x14ac:dyDescent="0.35">
      <c r="B7" s="7" t="s">
        <v>61</v>
      </c>
      <c r="C7" s="8">
        <v>11163120</v>
      </c>
      <c r="D7" s="8">
        <v>120797200</v>
      </c>
      <c r="E7" s="8">
        <v>613409180</v>
      </c>
      <c r="F7" s="8">
        <v>669780845</v>
      </c>
      <c r="G7" s="8">
        <v>720882895</v>
      </c>
      <c r="H7" s="325">
        <v>2136033240</v>
      </c>
    </row>
    <row r="8" spans="1:9" x14ac:dyDescent="0.35">
      <c r="B8" s="7" t="s">
        <v>62</v>
      </c>
      <c r="C8" s="8">
        <v>12877680</v>
      </c>
      <c r="D8" s="8">
        <v>184618810</v>
      </c>
      <c r="E8" s="8">
        <v>768154916</v>
      </c>
      <c r="F8" s="8">
        <v>1020156056</v>
      </c>
      <c r="G8" s="8">
        <v>1017729278</v>
      </c>
      <c r="H8" s="325">
        <v>3003536740</v>
      </c>
    </row>
    <row r="9" spans="1:9" x14ac:dyDescent="0.35">
      <c r="B9" s="7" t="s">
        <v>63</v>
      </c>
      <c r="C9" s="8">
        <v>23221540</v>
      </c>
      <c r="D9" s="8">
        <v>145920476</v>
      </c>
      <c r="E9" s="8">
        <v>586301458</v>
      </c>
      <c r="F9" s="8">
        <v>633486563</v>
      </c>
      <c r="G9" s="8">
        <v>1060972646</v>
      </c>
      <c r="H9" s="325">
        <v>2449902683</v>
      </c>
    </row>
    <row r="10" spans="1:9" x14ac:dyDescent="0.35">
      <c r="B10" s="7" t="s">
        <v>64</v>
      </c>
      <c r="C10" s="8">
        <v>22379040</v>
      </c>
      <c r="D10" s="8">
        <v>91745740</v>
      </c>
      <c r="E10" s="8">
        <v>387988810</v>
      </c>
      <c r="F10" s="8">
        <v>421997880</v>
      </c>
      <c r="G10" s="8">
        <v>597565000</v>
      </c>
      <c r="H10" s="325">
        <v>1521676470</v>
      </c>
    </row>
    <row r="11" spans="1:9" x14ac:dyDescent="0.35">
      <c r="B11" s="7" t="s">
        <v>65</v>
      </c>
      <c r="C11" s="8">
        <v>14633650</v>
      </c>
      <c r="D11" s="8">
        <v>65102360</v>
      </c>
      <c r="E11" s="8">
        <v>301642421</v>
      </c>
      <c r="F11" s="8">
        <v>375360110</v>
      </c>
      <c r="G11" s="8">
        <v>786233188</v>
      </c>
      <c r="H11" s="325">
        <v>1542971729</v>
      </c>
    </row>
    <row r="12" spans="1:9" x14ac:dyDescent="0.35">
      <c r="B12" s="7" t="s">
        <v>66</v>
      </c>
      <c r="C12" s="8">
        <v>17203220</v>
      </c>
      <c r="D12" s="8">
        <v>56375490</v>
      </c>
      <c r="E12" s="8">
        <v>201951770</v>
      </c>
      <c r="F12" s="8">
        <v>324731530</v>
      </c>
      <c r="G12" s="8">
        <v>597573600</v>
      </c>
      <c r="H12" s="325">
        <v>1197835610</v>
      </c>
    </row>
    <row r="13" spans="1:9" x14ac:dyDescent="0.35">
      <c r="B13" s="7" t="s">
        <v>67</v>
      </c>
      <c r="C13" s="8">
        <v>13904560</v>
      </c>
      <c r="D13" s="8">
        <v>24171960</v>
      </c>
      <c r="E13" s="8">
        <v>105160450</v>
      </c>
      <c r="F13" s="8">
        <v>172241120</v>
      </c>
      <c r="G13" s="8">
        <v>458210190</v>
      </c>
      <c r="H13" s="325">
        <v>773688280</v>
      </c>
    </row>
    <row r="14" spans="1:9" x14ac:dyDescent="0.35">
      <c r="B14" s="7" t="s">
        <v>68</v>
      </c>
      <c r="C14" s="8">
        <v>8232890</v>
      </c>
      <c r="D14" s="8">
        <v>12328070</v>
      </c>
      <c r="E14" s="8">
        <v>55863969</v>
      </c>
      <c r="F14" s="8">
        <v>84735650</v>
      </c>
      <c r="G14" s="8">
        <v>266015215</v>
      </c>
      <c r="H14" s="325">
        <v>427175794</v>
      </c>
    </row>
    <row r="15" spans="1:9" x14ac:dyDescent="0.35">
      <c r="B15" s="129" t="s">
        <v>69</v>
      </c>
      <c r="C15" s="8">
        <v>2641870</v>
      </c>
      <c r="D15" s="8">
        <v>939300</v>
      </c>
      <c r="E15" s="8">
        <v>18737200</v>
      </c>
      <c r="F15" s="8">
        <v>37893330</v>
      </c>
      <c r="G15" s="8">
        <v>95785170</v>
      </c>
      <c r="H15" s="325">
        <v>155996870</v>
      </c>
    </row>
    <row r="16" spans="1:9" x14ac:dyDescent="0.35">
      <c r="B16" s="78" t="s">
        <v>14</v>
      </c>
      <c r="C16" s="324">
        <v>169924130</v>
      </c>
      <c r="D16" s="324">
        <v>1584675986</v>
      </c>
      <c r="E16" s="324">
        <v>5897925544</v>
      </c>
      <c r="F16" s="324">
        <v>5714987644</v>
      </c>
      <c r="G16" s="324">
        <v>7774724792</v>
      </c>
      <c r="H16" s="94">
        <v>21142238096</v>
      </c>
    </row>
    <row r="17" spans="2:8" x14ac:dyDescent="0.35">
      <c r="B17" s="260" t="s">
        <v>7</v>
      </c>
      <c r="C17" s="323">
        <v>8.0371874173599794E-3</v>
      </c>
      <c r="D17" s="323">
        <v>7.4953085799360677E-2</v>
      </c>
      <c r="E17" s="323">
        <v>0.2789641057498003</v>
      </c>
      <c r="F17" s="323">
        <v>0.27031138416141692</v>
      </c>
      <c r="G17" s="323">
        <v>0.36773423687206214</v>
      </c>
      <c r="H17" s="419">
        <v>1</v>
      </c>
    </row>
  </sheetData>
  <hyperlinks>
    <hyperlink ref="I1" location="'Pens retr par grad&amp;Age EPST'!A1" display="Variable suivante" xr:uid="{DBC829DD-B555-47B6-B953-F698CFEFD475}"/>
    <hyperlink ref="I2" location="'Pens de retr par gr&amp;sexe EPST'!A1" display="Variable précédente" xr:uid="{9780E448-B6C8-4D0F-8226-23546DCCE976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0"/>
  </sheetPr>
  <dimension ref="A1:H31"/>
  <sheetViews>
    <sheetView showGridLines="0" workbookViewId="0">
      <selection activeCell="G1" sqref="G1"/>
    </sheetView>
  </sheetViews>
  <sheetFormatPr baseColWidth="10" defaultColWidth="11" defaultRowHeight="15.5" x14ac:dyDescent="0.35"/>
  <cols>
    <col min="1" max="2" width="11" style="12"/>
    <col min="3" max="3" width="16.33203125" style="12" customWidth="1"/>
    <col min="4" max="4" width="16" style="12" customWidth="1"/>
    <col min="5" max="5" width="16.25" style="12" customWidth="1"/>
    <col min="6" max="6" width="11" style="12"/>
    <col min="7" max="7" width="19" style="12" bestFit="1" customWidth="1"/>
    <col min="8" max="16384" width="11" style="12"/>
  </cols>
  <sheetData>
    <row r="1" spans="1:8" x14ac:dyDescent="0.35">
      <c r="A1" s="16"/>
      <c r="G1" s="81" t="s">
        <v>255</v>
      </c>
    </row>
    <row r="2" spans="1:8" ht="18" x14ac:dyDescent="0.4">
      <c r="B2" s="11" t="s">
        <v>670</v>
      </c>
      <c r="G2" s="82" t="s">
        <v>256</v>
      </c>
    </row>
    <row r="4" spans="1:8" x14ac:dyDescent="0.35">
      <c r="B4" s="17" t="s">
        <v>6</v>
      </c>
      <c r="C4" s="20" t="s">
        <v>16</v>
      </c>
      <c r="D4" s="13">
        <v>2023</v>
      </c>
      <c r="E4" s="13" t="s">
        <v>7</v>
      </c>
    </row>
    <row r="5" spans="1:8" x14ac:dyDescent="0.35">
      <c r="B5" s="7">
        <v>1</v>
      </c>
      <c r="C5" s="7" t="s">
        <v>346</v>
      </c>
      <c r="D5" s="8">
        <v>3160</v>
      </c>
      <c r="E5" s="290">
        <v>0.01</v>
      </c>
    </row>
    <row r="6" spans="1:8" x14ac:dyDescent="0.35">
      <c r="B6" s="7">
        <v>2</v>
      </c>
      <c r="C6" s="7" t="s">
        <v>8</v>
      </c>
      <c r="D6" s="8">
        <v>10736</v>
      </c>
      <c r="E6" s="290">
        <v>3.4099999999999998E-2</v>
      </c>
    </row>
    <row r="7" spans="1:8" x14ac:dyDescent="0.35">
      <c r="B7" s="7">
        <v>3</v>
      </c>
      <c r="C7" s="7" t="s">
        <v>347</v>
      </c>
      <c r="D7" s="8">
        <v>11340</v>
      </c>
      <c r="E7" s="290">
        <v>3.5999999999999997E-2</v>
      </c>
      <c r="H7" s="22"/>
    </row>
    <row r="8" spans="1:8" x14ac:dyDescent="0.35">
      <c r="B8" s="7">
        <v>4</v>
      </c>
      <c r="C8" s="7" t="s">
        <v>348</v>
      </c>
      <c r="D8" s="8">
        <v>2554</v>
      </c>
      <c r="E8" s="290">
        <v>8.0999999999999996E-3</v>
      </c>
    </row>
    <row r="9" spans="1:8" x14ac:dyDescent="0.35">
      <c r="B9" s="7">
        <v>5</v>
      </c>
      <c r="C9" s="7" t="s">
        <v>349</v>
      </c>
      <c r="D9" s="8">
        <v>3092</v>
      </c>
      <c r="E9" s="290">
        <v>9.7999999999999997E-3</v>
      </c>
    </row>
    <row r="10" spans="1:8" x14ac:dyDescent="0.35">
      <c r="B10" s="7">
        <v>6</v>
      </c>
      <c r="C10" s="7" t="s">
        <v>350</v>
      </c>
      <c r="D10" s="8">
        <v>4389</v>
      </c>
      <c r="E10" s="290">
        <v>1.3899999999999999E-2</v>
      </c>
    </row>
    <row r="11" spans="1:8" x14ac:dyDescent="0.35">
      <c r="B11" s="7">
        <v>7</v>
      </c>
      <c r="C11" s="7" t="s">
        <v>351</v>
      </c>
      <c r="D11" s="8">
        <v>5666</v>
      </c>
      <c r="E11" s="290">
        <v>1.7999999999999999E-2</v>
      </c>
    </row>
    <row r="12" spans="1:8" x14ac:dyDescent="0.35">
      <c r="B12" s="7">
        <v>8</v>
      </c>
      <c r="C12" s="7" t="s">
        <v>352</v>
      </c>
      <c r="D12" s="8">
        <v>12511</v>
      </c>
      <c r="E12" s="290">
        <v>3.9699999999999999E-2</v>
      </c>
    </row>
    <row r="13" spans="1:8" x14ac:dyDescent="0.35">
      <c r="B13" s="7">
        <v>9</v>
      </c>
      <c r="C13" s="7" t="s">
        <v>353</v>
      </c>
      <c r="D13" s="8">
        <v>13833</v>
      </c>
      <c r="E13" s="290">
        <v>4.3900000000000002E-2</v>
      </c>
    </row>
    <row r="14" spans="1:8" x14ac:dyDescent="0.35">
      <c r="B14" s="7">
        <v>10</v>
      </c>
      <c r="C14" s="7" t="s">
        <v>10</v>
      </c>
      <c r="D14" s="8">
        <v>120703</v>
      </c>
      <c r="E14" s="290">
        <v>0.38329999999999997</v>
      </c>
    </row>
    <row r="15" spans="1:8" x14ac:dyDescent="0.35">
      <c r="B15" s="7">
        <v>11</v>
      </c>
      <c r="C15" s="7" t="s">
        <v>354</v>
      </c>
      <c r="D15" s="8">
        <v>19723</v>
      </c>
      <c r="E15" s="290">
        <v>6.2600000000000003E-2</v>
      </c>
    </row>
    <row r="16" spans="1:8" x14ac:dyDescent="0.35">
      <c r="B16" s="196">
        <v>12</v>
      </c>
      <c r="C16" s="7" t="s">
        <v>355</v>
      </c>
      <c r="D16" s="8">
        <v>7282</v>
      </c>
      <c r="E16" s="290">
        <v>2.3099999999999999E-2</v>
      </c>
    </row>
    <row r="17" spans="2:5" x14ac:dyDescent="0.35">
      <c r="B17" s="7">
        <v>13</v>
      </c>
      <c r="C17" s="7" t="s">
        <v>356</v>
      </c>
      <c r="D17" s="8">
        <v>15143</v>
      </c>
      <c r="E17" s="290">
        <v>4.8099999999999997E-2</v>
      </c>
    </row>
    <row r="18" spans="2:5" x14ac:dyDescent="0.35">
      <c r="B18" s="7">
        <v>14</v>
      </c>
      <c r="C18" s="7" t="s">
        <v>357</v>
      </c>
      <c r="D18" s="8">
        <v>6763</v>
      </c>
      <c r="E18" s="290">
        <v>2.1499999999999998E-2</v>
      </c>
    </row>
    <row r="19" spans="2:5" x14ac:dyDescent="0.35">
      <c r="B19" s="7">
        <v>15</v>
      </c>
      <c r="C19" s="7" t="s">
        <v>358</v>
      </c>
      <c r="D19" s="8">
        <v>3717</v>
      </c>
      <c r="E19" s="290">
        <v>1.18E-2</v>
      </c>
    </row>
    <row r="20" spans="2:5" x14ac:dyDescent="0.35">
      <c r="B20" s="7">
        <v>16</v>
      </c>
      <c r="C20" s="7" t="s">
        <v>359</v>
      </c>
      <c r="D20" s="8">
        <v>6558</v>
      </c>
      <c r="E20" s="290">
        <v>2.0799999999999999E-2</v>
      </c>
    </row>
    <row r="21" spans="2:5" x14ac:dyDescent="0.35">
      <c r="B21" s="7">
        <v>17</v>
      </c>
      <c r="C21" s="7" t="s">
        <v>11</v>
      </c>
      <c r="D21" s="8">
        <v>5861</v>
      </c>
      <c r="E21" s="290">
        <v>1.8599999999999998E-2</v>
      </c>
    </row>
    <row r="22" spans="2:5" x14ac:dyDescent="0.35">
      <c r="B22" s="7">
        <v>18</v>
      </c>
      <c r="C22" s="7" t="s">
        <v>360</v>
      </c>
      <c r="D22" s="8">
        <v>9285</v>
      </c>
      <c r="E22" s="290">
        <v>2.9499999999999998E-2</v>
      </c>
    </row>
    <row r="23" spans="2:5" x14ac:dyDescent="0.35">
      <c r="B23" s="7">
        <v>19</v>
      </c>
      <c r="C23" s="7" t="s">
        <v>361</v>
      </c>
      <c r="D23" s="8">
        <v>12359</v>
      </c>
      <c r="E23" s="290">
        <v>3.9199999999999999E-2</v>
      </c>
    </row>
    <row r="24" spans="2:5" x14ac:dyDescent="0.35">
      <c r="B24" s="7">
        <v>20</v>
      </c>
      <c r="C24" s="7" t="s">
        <v>362</v>
      </c>
      <c r="D24" s="8">
        <v>3041</v>
      </c>
      <c r="E24" s="290">
        <v>9.7000000000000003E-3</v>
      </c>
    </row>
    <row r="25" spans="2:5" x14ac:dyDescent="0.35">
      <c r="B25" s="7">
        <v>21</v>
      </c>
      <c r="C25" s="7" t="s">
        <v>363</v>
      </c>
      <c r="D25" s="8">
        <v>5751</v>
      </c>
      <c r="E25" s="290">
        <v>1.83E-2</v>
      </c>
    </row>
    <row r="26" spans="2:5" x14ac:dyDescent="0.35">
      <c r="B26" s="7">
        <v>22</v>
      </c>
      <c r="C26" s="7" t="s">
        <v>364</v>
      </c>
      <c r="D26" s="8">
        <v>9653</v>
      </c>
      <c r="E26" s="290">
        <v>3.0700000000000002E-2</v>
      </c>
    </row>
    <row r="27" spans="2:5" x14ac:dyDescent="0.35">
      <c r="B27" s="7">
        <v>23</v>
      </c>
      <c r="C27" s="7" t="s">
        <v>365</v>
      </c>
      <c r="D27" s="8">
        <v>3578</v>
      </c>
      <c r="E27" s="290">
        <v>1.14E-2</v>
      </c>
    </row>
    <row r="28" spans="2:5" x14ac:dyDescent="0.35">
      <c r="B28" s="7">
        <v>24</v>
      </c>
      <c r="C28" s="7" t="s">
        <v>366</v>
      </c>
      <c r="D28" s="8">
        <v>2679</v>
      </c>
      <c r="E28" s="290">
        <v>8.5000000000000006E-3</v>
      </c>
    </row>
    <row r="29" spans="2:5" x14ac:dyDescent="0.35">
      <c r="B29" s="7">
        <v>25</v>
      </c>
      <c r="C29" s="7" t="s">
        <v>367</v>
      </c>
      <c r="D29" s="8">
        <v>10303</v>
      </c>
      <c r="E29" s="290">
        <v>3.27E-2</v>
      </c>
    </row>
    <row r="30" spans="2:5" x14ac:dyDescent="0.35">
      <c r="B30" s="7">
        <v>26</v>
      </c>
      <c r="C30" s="7" t="s">
        <v>368</v>
      </c>
      <c r="D30" s="8">
        <v>5230</v>
      </c>
      <c r="E30" s="290">
        <v>1.66E-2</v>
      </c>
    </row>
    <row r="31" spans="2:5" x14ac:dyDescent="0.35">
      <c r="B31" s="23" t="s">
        <v>14</v>
      </c>
      <c r="C31" s="23"/>
      <c r="D31" s="26">
        <v>314910</v>
      </c>
      <c r="E31" s="306">
        <v>1</v>
      </c>
    </row>
  </sheetData>
  <hyperlinks>
    <hyperlink ref="G1" location="'Cotisants EPST par province'!A1" display="Variable suivante" xr:uid="{00000000-0004-0000-0300-000000000000}"/>
    <hyperlink ref="G2" location="'Cotisants branche des pensions'!A1" display="Variable précédente" xr:uid="{00000000-0004-0000-0300-000001000000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CEE3-0FF8-4357-B000-1F97380ACAA6}">
  <sheetPr>
    <tabColor theme="0"/>
  </sheetPr>
  <dimension ref="A1:I17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2.4140625" style="204" customWidth="1"/>
    <col min="2" max="2" width="12.1640625" style="204" customWidth="1"/>
    <col min="3" max="3" width="13.08203125" style="204" customWidth="1"/>
    <col min="4" max="4" width="13.5" style="204" customWidth="1"/>
    <col min="5" max="6" width="13.25" style="204" customWidth="1"/>
    <col min="7" max="7" width="14" style="204" customWidth="1"/>
    <col min="8" max="8" width="16.75" style="204" customWidth="1"/>
    <col min="9" max="16384" width="10.6640625" style="204"/>
  </cols>
  <sheetData>
    <row r="1" spans="1:9" x14ac:dyDescent="0.35">
      <c r="A1" s="197"/>
      <c r="B1" s="197"/>
      <c r="C1" s="197"/>
      <c r="D1" s="197"/>
      <c r="E1" s="197"/>
      <c r="F1" s="197"/>
      <c r="G1" s="197"/>
      <c r="H1" s="197"/>
      <c r="I1" s="206" t="s">
        <v>255</v>
      </c>
    </row>
    <row r="2" spans="1:9" ht="18" x14ac:dyDescent="0.4">
      <c r="A2" s="197"/>
      <c r="B2" s="212" t="s">
        <v>731</v>
      </c>
      <c r="C2" s="197"/>
      <c r="D2" s="197"/>
      <c r="E2" s="197"/>
      <c r="F2" s="197"/>
      <c r="G2" s="197"/>
      <c r="H2" s="197"/>
      <c r="I2" s="208" t="s">
        <v>256</v>
      </c>
    </row>
    <row r="3" spans="1:9" ht="18" x14ac:dyDescent="0.4">
      <c r="A3" s="197"/>
      <c r="B3" s="212"/>
      <c r="C3" s="197"/>
      <c r="D3" s="197"/>
      <c r="E3" s="197"/>
      <c r="F3" s="197"/>
      <c r="G3" s="197"/>
      <c r="H3" s="197"/>
      <c r="I3" s="208"/>
    </row>
    <row r="4" spans="1:9" x14ac:dyDescent="0.35">
      <c r="A4" s="197"/>
      <c r="B4" s="47" t="s">
        <v>101</v>
      </c>
      <c r="C4" s="52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  <c r="I4" s="197"/>
    </row>
    <row r="5" spans="1:9" x14ac:dyDescent="0.35">
      <c r="B5" s="7" t="s">
        <v>59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  <c r="H5" s="325" t="s">
        <v>5</v>
      </c>
    </row>
    <row r="6" spans="1:9" x14ac:dyDescent="0.35">
      <c r="B6" s="7" t="s">
        <v>60</v>
      </c>
      <c r="C6" s="8" t="s">
        <v>5</v>
      </c>
      <c r="D6" s="8" t="s">
        <v>5</v>
      </c>
      <c r="E6" s="8">
        <v>1464000</v>
      </c>
      <c r="F6" s="8" t="s">
        <v>5</v>
      </c>
      <c r="G6" s="8" t="s">
        <v>5</v>
      </c>
      <c r="H6" s="325">
        <v>1464000</v>
      </c>
    </row>
    <row r="7" spans="1:9" x14ac:dyDescent="0.35">
      <c r="B7" s="7" t="s">
        <v>61</v>
      </c>
      <c r="C7" s="8" t="s">
        <v>5</v>
      </c>
      <c r="D7" s="8">
        <v>807150</v>
      </c>
      <c r="E7" s="8">
        <v>2460680</v>
      </c>
      <c r="F7" s="8" t="s">
        <v>5</v>
      </c>
      <c r="G7" s="8">
        <v>937410</v>
      </c>
      <c r="H7" s="325">
        <v>4205240</v>
      </c>
    </row>
    <row r="8" spans="1:9" x14ac:dyDescent="0.35">
      <c r="B8" s="7" t="s">
        <v>62</v>
      </c>
      <c r="C8" s="8">
        <v>10240450</v>
      </c>
      <c r="D8" s="8">
        <v>88187530</v>
      </c>
      <c r="E8" s="8">
        <v>78393240</v>
      </c>
      <c r="F8" s="8">
        <v>107624440</v>
      </c>
      <c r="G8" s="8">
        <v>34602310</v>
      </c>
      <c r="H8" s="325">
        <v>319047970</v>
      </c>
    </row>
    <row r="9" spans="1:9" x14ac:dyDescent="0.35">
      <c r="B9" s="7" t="s">
        <v>63</v>
      </c>
      <c r="C9" s="8">
        <v>4989570</v>
      </c>
      <c r="D9" s="8">
        <v>28206010</v>
      </c>
      <c r="E9" s="8">
        <v>30081670</v>
      </c>
      <c r="F9" s="8">
        <v>32203340</v>
      </c>
      <c r="G9" s="8">
        <v>75717840</v>
      </c>
      <c r="H9" s="325">
        <v>171198430</v>
      </c>
    </row>
    <row r="10" spans="1:9" x14ac:dyDescent="0.35">
      <c r="B10" s="7" t="s">
        <v>64</v>
      </c>
      <c r="C10" s="8">
        <v>27522860</v>
      </c>
      <c r="D10" s="8">
        <v>167037170</v>
      </c>
      <c r="E10" s="8">
        <v>166720730</v>
      </c>
      <c r="F10" s="8">
        <v>101060710</v>
      </c>
      <c r="G10" s="8">
        <v>73653440</v>
      </c>
      <c r="H10" s="325">
        <v>535994910</v>
      </c>
    </row>
    <row r="11" spans="1:9" x14ac:dyDescent="0.35">
      <c r="B11" s="7" t="s">
        <v>65</v>
      </c>
      <c r="C11" s="8">
        <v>75741910</v>
      </c>
      <c r="D11" s="8">
        <v>494382810</v>
      </c>
      <c r="E11" s="8">
        <v>374526150</v>
      </c>
      <c r="F11" s="8">
        <v>147944830</v>
      </c>
      <c r="G11" s="8">
        <v>83015870</v>
      </c>
      <c r="H11" s="325">
        <v>1175611570</v>
      </c>
    </row>
    <row r="12" spans="1:9" x14ac:dyDescent="0.35">
      <c r="B12" s="7" t="s">
        <v>66</v>
      </c>
      <c r="C12" s="8">
        <v>294565930</v>
      </c>
      <c r="D12" s="8">
        <v>1115941670</v>
      </c>
      <c r="E12" s="8">
        <v>1049037990</v>
      </c>
      <c r="F12" s="8">
        <v>914306170</v>
      </c>
      <c r="G12" s="8">
        <v>532566360</v>
      </c>
      <c r="H12" s="325">
        <v>3906418120</v>
      </c>
    </row>
    <row r="13" spans="1:9" x14ac:dyDescent="0.35">
      <c r="B13" s="7" t="s">
        <v>67</v>
      </c>
      <c r="C13" s="8" t="s">
        <v>5</v>
      </c>
      <c r="D13" s="8" t="s">
        <v>5</v>
      </c>
      <c r="E13" s="8">
        <v>116080</v>
      </c>
      <c r="F13" s="8" t="s">
        <v>5</v>
      </c>
      <c r="G13" s="8" t="s">
        <v>5</v>
      </c>
      <c r="H13" s="325" t="s">
        <v>5</v>
      </c>
    </row>
    <row r="14" spans="1:9" x14ac:dyDescent="0.35">
      <c r="B14" s="7" t="s">
        <v>68</v>
      </c>
      <c r="C14" s="8" t="s">
        <v>5</v>
      </c>
      <c r="D14" s="8">
        <v>174120</v>
      </c>
      <c r="E14" s="8">
        <v>290200</v>
      </c>
      <c r="F14" s="8">
        <v>58040</v>
      </c>
      <c r="G14" s="8" t="s">
        <v>5</v>
      </c>
      <c r="H14" s="325">
        <v>522360</v>
      </c>
    </row>
    <row r="15" spans="1:9" x14ac:dyDescent="0.35">
      <c r="B15" s="129" t="s">
        <v>69</v>
      </c>
      <c r="C15" s="170" t="s">
        <v>5</v>
      </c>
      <c r="D15" s="8" t="s">
        <v>5</v>
      </c>
      <c r="E15" s="8" t="s">
        <v>5</v>
      </c>
      <c r="F15" s="8" t="s">
        <v>5</v>
      </c>
      <c r="G15" s="8" t="s">
        <v>5</v>
      </c>
      <c r="H15" s="325" t="s">
        <v>5</v>
      </c>
    </row>
    <row r="16" spans="1:9" x14ac:dyDescent="0.35">
      <c r="B16" s="327" t="s">
        <v>14</v>
      </c>
      <c r="C16" s="94">
        <v>413060720</v>
      </c>
      <c r="D16" s="94">
        <v>1894736460</v>
      </c>
      <c r="E16" s="94">
        <v>1703090740</v>
      </c>
      <c r="F16" s="94">
        <v>1303197530</v>
      </c>
      <c r="G16" s="94">
        <v>800493230</v>
      </c>
      <c r="H16" s="94">
        <v>6114462600</v>
      </c>
    </row>
    <row r="17" spans="2:8" x14ac:dyDescent="0.35">
      <c r="B17" s="260" t="s">
        <v>7</v>
      </c>
      <c r="C17" s="323">
        <v>6.755470546176863E-2</v>
      </c>
      <c r="D17" s="323">
        <v>0.3098778394686722</v>
      </c>
      <c r="E17" s="323">
        <v>0.27853482005107039</v>
      </c>
      <c r="F17" s="323">
        <v>0.21313361700830422</v>
      </c>
      <c r="G17" s="323">
        <v>0.13091800250769381</v>
      </c>
      <c r="H17" s="326">
        <v>1</v>
      </c>
    </row>
  </sheetData>
  <hyperlinks>
    <hyperlink ref="I1" location="'Pens retr par Age&amp;Sexe H EPST'!A1" display="Variable suivante" xr:uid="{7D3420EB-E898-4E0D-B614-507753045433}"/>
    <hyperlink ref="I2" location="'Pens de retr par gr&amp;Age H EPST'!A1" display="Variable précédente" xr:uid="{D9349B61-6AD0-4636-A665-293D38F4A457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6870-0DE7-404E-92B3-F1373D7BE01E}">
  <sheetPr>
    <tabColor theme="0"/>
  </sheetPr>
  <dimension ref="A1:I10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04"/>
    <col min="2" max="2" width="17.1640625" style="204" customWidth="1"/>
    <col min="3" max="3" width="20" style="204" customWidth="1"/>
    <col min="4" max="4" width="17.6640625" style="204" customWidth="1"/>
    <col min="5" max="5" width="20" style="204" customWidth="1"/>
    <col min="6" max="7" width="10.6640625" style="204"/>
    <col min="8" max="8" width="16.58203125" style="204" customWidth="1"/>
    <col min="9" max="16384" width="10.6640625" style="204"/>
  </cols>
  <sheetData>
    <row r="1" spans="1:9" x14ac:dyDescent="0.35">
      <c r="A1" s="197"/>
      <c r="B1" s="197"/>
      <c r="C1" s="197"/>
      <c r="D1" s="197"/>
      <c r="E1" s="197"/>
      <c r="F1" s="197"/>
      <c r="G1" s="197"/>
      <c r="H1" s="197"/>
      <c r="I1" s="206" t="s">
        <v>255</v>
      </c>
    </row>
    <row r="2" spans="1:9" ht="18" x14ac:dyDescent="0.4">
      <c r="A2" s="197"/>
      <c r="B2" s="212" t="s">
        <v>743</v>
      </c>
      <c r="C2" s="197"/>
      <c r="D2" s="197"/>
      <c r="E2" s="197"/>
      <c r="F2" s="197"/>
      <c r="G2" s="197"/>
      <c r="H2" s="197"/>
      <c r="I2" s="208" t="s">
        <v>256</v>
      </c>
    </row>
    <row r="3" spans="1:9" ht="18" x14ac:dyDescent="0.4">
      <c r="A3" s="197"/>
      <c r="B3" s="212"/>
      <c r="C3" s="197"/>
      <c r="D3" s="197"/>
      <c r="E3" s="197"/>
      <c r="F3" s="197"/>
      <c r="G3" s="197"/>
      <c r="H3" s="197"/>
      <c r="I3" s="206"/>
    </row>
    <row r="4" spans="1:9" x14ac:dyDescent="0.35">
      <c r="B4" s="47" t="s">
        <v>79</v>
      </c>
      <c r="C4" s="52" t="s">
        <v>82</v>
      </c>
      <c r="D4" s="52" t="s">
        <v>83</v>
      </c>
      <c r="E4" s="52" t="s">
        <v>14</v>
      </c>
    </row>
    <row r="5" spans="1:9" x14ac:dyDescent="0.35">
      <c r="B5" s="7" t="s">
        <v>417</v>
      </c>
      <c r="C5" s="8">
        <v>127003490</v>
      </c>
      <c r="D5" s="8">
        <v>42920640</v>
      </c>
      <c r="E5" s="9">
        <v>169924130</v>
      </c>
    </row>
    <row r="6" spans="1:9" x14ac:dyDescent="0.35">
      <c r="B6" s="7" t="s">
        <v>418</v>
      </c>
      <c r="C6" s="8">
        <v>1140939240</v>
      </c>
      <c r="D6" s="8">
        <v>443736746</v>
      </c>
      <c r="E6" s="9">
        <v>1584675986</v>
      </c>
    </row>
    <row r="7" spans="1:9" x14ac:dyDescent="0.35">
      <c r="B7" s="7" t="s">
        <v>419</v>
      </c>
      <c r="C7" s="8">
        <v>4785443703</v>
      </c>
      <c r="D7" s="8">
        <v>1112481841</v>
      </c>
      <c r="E7" s="9">
        <v>5897925544</v>
      </c>
    </row>
    <row r="8" spans="1:9" x14ac:dyDescent="0.35">
      <c r="B8" s="7" t="s">
        <v>420</v>
      </c>
      <c r="C8" s="8">
        <v>4903364079</v>
      </c>
      <c r="D8" s="8">
        <v>811623565</v>
      </c>
      <c r="E8" s="9">
        <v>5714987644</v>
      </c>
    </row>
    <row r="9" spans="1:9" x14ac:dyDescent="0.35">
      <c r="B9" s="7" t="s">
        <v>421</v>
      </c>
      <c r="C9" s="8">
        <v>6902620272</v>
      </c>
      <c r="D9" s="8">
        <v>872104520</v>
      </c>
      <c r="E9" s="9">
        <v>7774724792</v>
      </c>
    </row>
    <row r="10" spans="1:9" x14ac:dyDescent="0.35">
      <c r="B10" s="261" t="s">
        <v>14</v>
      </c>
      <c r="C10" s="315">
        <v>17859370784</v>
      </c>
      <c r="D10" s="315">
        <v>3282867312</v>
      </c>
      <c r="E10" s="315">
        <v>21142238096</v>
      </c>
    </row>
  </sheetData>
  <hyperlinks>
    <hyperlink ref="I1" location="'Pens retr par Age&amp;sexe EPST'!A1" display="Variable suivante" xr:uid="{3AC3CAAB-7825-4E2C-8D40-EE225E1672A3}"/>
    <hyperlink ref="I2" location="'Pens retr par grad&amp;Age EPST'!A1" display="Variable précédente" xr:uid="{182AD6D4-C674-493E-8515-7515391A0CA3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710B-E943-44BD-84E9-776B565895E4}">
  <sheetPr>
    <tabColor theme="0"/>
  </sheetPr>
  <dimension ref="A1:I10"/>
  <sheetViews>
    <sheetView workbookViewId="0">
      <selection activeCell="I1" sqref="I1"/>
    </sheetView>
  </sheetViews>
  <sheetFormatPr baseColWidth="10" defaultColWidth="10.6640625" defaultRowHeight="15.5" x14ac:dyDescent="0.35"/>
  <cols>
    <col min="1" max="2" width="10.6640625" style="204"/>
    <col min="3" max="3" width="18.08203125" style="204" customWidth="1"/>
    <col min="4" max="4" width="18.75" style="204" customWidth="1"/>
    <col min="5" max="5" width="22.4140625" style="204" customWidth="1"/>
    <col min="6" max="16384" width="10.6640625" style="204"/>
  </cols>
  <sheetData>
    <row r="1" spans="1:9" x14ac:dyDescent="0.35">
      <c r="A1" s="197"/>
      <c r="B1" s="197"/>
      <c r="C1" s="197"/>
      <c r="D1" s="197"/>
      <c r="E1" s="197"/>
      <c r="F1" s="197"/>
      <c r="G1" s="197"/>
      <c r="H1" s="197"/>
      <c r="I1" s="81" t="s">
        <v>255</v>
      </c>
    </row>
    <row r="2" spans="1:9" ht="18" x14ac:dyDescent="0.4">
      <c r="A2" s="197"/>
      <c r="B2" s="212" t="s">
        <v>733</v>
      </c>
      <c r="C2" s="197"/>
      <c r="D2" s="197"/>
      <c r="E2" s="197"/>
      <c r="F2" s="197"/>
      <c r="G2" s="197"/>
      <c r="H2" s="197"/>
      <c r="I2" s="208" t="s">
        <v>256</v>
      </c>
    </row>
    <row r="3" spans="1:9" ht="18" x14ac:dyDescent="0.4">
      <c r="A3" s="197"/>
      <c r="B3" s="212"/>
      <c r="C3" s="197"/>
      <c r="D3" s="197"/>
      <c r="E3" s="197"/>
      <c r="F3" s="197"/>
      <c r="G3" s="197"/>
      <c r="H3" s="197"/>
      <c r="I3" s="208"/>
    </row>
    <row r="4" spans="1:9" x14ac:dyDescent="0.35">
      <c r="B4" s="47" t="s">
        <v>79</v>
      </c>
      <c r="C4" s="52" t="s">
        <v>82</v>
      </c>
      <c r="D4" s="52" t="s">
        <v>83</v>
      </c>
      <c r="E4" s="52" t="s">
        <v>14</v>
      </c>
    </row>
    <row r="5" spans="1:9" x14ac:dyDescent="0.35">
      <c r="B5" s="7" t="s">
        <v>417</v>
      </c>
      <c r="C5" s="8">
        <v>299298890</v>
      </c>
      <c r="D5" s="8">
        <v>113761830</v>
      </c>
      <c r="E5" s="9">
        <v>413060720</v>
      </c>
    </row>
    <row r="6" spans="1:9" x14ac:dyDescent="0.35">
      <c r="B6" s="7" t="s">
        <v>418</v>
      </c>
      <c r="C6" s="8">
        <v>1393856160</v>
      </c>
      <c r="D6" s="8">
        <v>500880300</v>
      </c>
      <c r="E6" s="9">
        <v>1894736460</v>
      </c>
    </row>
    <row r="7" spans="1:9" x14ac:dyDescent="0.35">
      <c r="B7" s="7" t="s">
        <v>419</v>
      </c>
      <c r="C7" s="8">
        <v>1207609500</v>
      </c>
      <c r="D7" s="8">
        <v>495481240</v>
      </c>
      <c r="E7" s="9">
        <v>1703090740</v>
      </c>
    </row>
    <row r="8" spans="1:9" x14ac:dyDescent="0.35">
      <c r="B8" s="7" t="s">
        <v>420</v>
      </c>
      <c r="C8" s="8">
        <v>927434010</v>
      </c>
      <c r="D8" s="8">
        <v>375763520</v>
      </c>
      <c r="E8" s="9">
        <v>1303197530</v>
      </c>
    </row>
    <row r="9" spans="1:9" x14ac:dyDescent="0.35">
      <c r="B9" s="7" t="s">
        <v>421</v>
      </c>
      <c r="C9" s="8">
        <v>648203800</v>
      </c>
      <c r="D9" s="8">
        <v>152289430</v>
      </c>
      <c r="E9" s="9">
        <v>800493230</v>
      </c>
    </row>
    <row r="10" spans="1:9" x14ac:dyDescent="0.35">
      <c r="B10" s="261" t="s">
        <v>14</v>
      </c>
      <c r="C10" s="315">
        <v>4476402360</v>
      </c>
      <c r="D10" s="315">
        <v>1638176320</v>
      </c>
      <c r="E10" s="315">
        <v>6114578680</v>
      </c>
    </row>
  </sheetData>
  <hyperlinks>
    <hyperlink ref="I1" location="'Pension retr prov&amp;grad AC'!A1" display="Variable suivante" xr:uid="{2ACD1190-0AEF-4A6F-AE23-9261480392A0}"/>
    <hyperlink ref="I2" location="'Pens retr par Age&amp;Sexe H EPST'!A1" display="Variable précédente" xr:uid="{A062484E-3360-42E4-AD91-621F7009BCF6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8699-9056-460E-A487-AB4F8AC739C4}">
  <dimension ref="A1:AB31"/>
  <sheetViews>
    <sheetView topLeftCell="E1" workbookViewId="0">
      <selection activeCell="O1" sqref="O1"/>
    </sheetView>
  </sheetViews>
  <sheetFormatPr baseColWidth="10" defaultColWidth="10.6640625" defaultRowHeight="15.5" x14ac:dyDescent="0.35"/>
  <cols>
    <col min="1" max="2" width="10.6640625" style="204"/>
    <col min="3" max="3" width="12.9140625" style="204" bestFit="1" customWidth="1"/>
    <col min="4" max="4" width="12.4140625" style="204" bestFit="1" customWidth="1"/>
    <col min="5" max="5" width="13.83203125" style="204" bestFit="1" customWidth="1"/>
    <col min="6" max="6" width="15.4140625" style="204" customWidth="1"/>
    <col min="7" max="7" width="13.83203125" style="204" bestFit="1" customWidth="1"/>
    <col min="8" max="9" width="12.6640625" style="204" bestFit="1" customWidth="1"/>
    <col min="10" max="10" width="12.58203125" style="204" bestFit="1" customWidth="1"/>
    <col min="11" max="11" width="12.25" style="204" bestFit="1" customWidth="1"/>
    <col min="12" max="12" width="12.33203125" style="204" bestFit="1" customWidth="1"/>
    <col min="13" max="13" width="13.08203125" style="204" customWidth="1"/>
    <col min="14" max="14" width="14.6640625" style="204" bestFit="1" customWidth="1"/>
    <col min="15" max="16384" width="10.6640625" style="204"/>
  </cols>
  <sheetData>
    <row r="1" spans="1:28" x14ac:dyDescent="0.35">
      <c r="A1" s="197"/>
      <c r="B1" s="197"/>
      <c r="C1" s="197"/>
      <c r="D1" s="197"/>
      <c r="E1" s="197"/>
      <c r="F1" s="197"/>
      <c r="G1" s="197"/>
      <c r="H1" s="197"/>
      <c r="I1" s="206"/>
      <c r="J1" s="197"/>
      <c r="K1" s="197"/>
      <c r="L1" s="197"/>
      <c r="M1" s="197"/>
      <c r="N1" s="197"/>
      <c r="O1" s="206" t="s">
        <v>255</v>
      </c>
      <c r="P1" s="197"/>
    </row>
    <row r="2" spans="1:28" ht="18" x14ac:dyDescent="0.4">
      <c r="A2" s="197"/>
      <c r="B2" s="212" t="s">
        <v>650</v>
      </c>
      <c r="C2" s="197"/>
      <c r="D2" s="197"/>
      <c r="E2" s="197"/>
      <c r="F2" s="197"/>
      <c r="G2" s="197"/>
      <c r="H2" s="197"/>
      <c r="I2" s="208"/>
      <c r="J2" s="197"/>
      <c r="K2" s="197"/>
      <c r="L2" s="197"/>
      <c r="M2" s="197"/>
      <c r="N2" s="197"/>
      <c r="O2" s="208" t="s">
        <v>256</v>
      </c>
      <c r="P2" s="197"/>
    </row>
    <row r="3" spans="1:28" x14ac:dyDescent="0.3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</row>
    <row r="4" spans="1:28" x14ac:dyDescent="0.35">
      <c r="A4" s="197"/>
      <c r="B4" s="77" t="s">
        <v>16</v>
      </c>
      <c r="C4" s="30" t="s">
        <v>59</v>
      </c>
      <c r="D4" s="30" t="s">
        <v>60</v>
      </c>
      <c r="E4" s="30" t="s">
        <v>61</v>
      </c>
      <c r="F4" s="30" t="s">
        <v>62</v>
      </c>
      <c r="G4" s="30" t="s">
        <v>63</v>
      </c>
      <c r="H4" s="30" t="s">
        <v>64</v>
      </c>
      <c r="I4" s="30" t="s">
        <v>65</v>
      </c>
      <c r="J4" s="30" t="s">
        <v>66</v>
      </c>
      <c r="K4" s="30" t="s">
        <v>67</v>
      </c>
      <c r="L4" s="30" t="s">
        <v>68</v>
      </c>
      <c r="M4" s="30" t="s">
        <v>69</v>
      </c>
      <c r="N4" s="30" t="s">
        <v>14</v>
      </c>
      <c r="O4" s="197"/>
      <c r="P4" s="197"/>
    </row>
    <row r="5" spans="1:28" x14ac:dyDescent="0.35">
      <c r="A5" s="197"/>
      <c r="B5" s="31" t="s">
        <v>346</v>
      </c>
      <c r="C5" s="97">
        <v>32494100</v>
      </c>
      <c r="D5" s="97">
        <v>2528490</v>
      </c>
      <c r="E5" s="97">
        <v>11417480</v>
      </c>
      <c r="F5" s="97">
        <v>16489720</v>
      </c>
      <c r="G5" s="97">
        <v>22250990</v>
      </c>
      <c r="H5" s="97">
        <v>5921510</v>
      </c>
      <c r="I5" s="97">
        <v>15431920</v>
      </c>
      <c r="J5" s="97">
        <v>14688090</v>
      </c>
      <c r="K5" s="97">
        <v>28815020</v>
      </c>
      <c r="L5" s="97">
        <v>13292000</v>
      </c>
      <c r="M5" s="97">
        <v>4939740</v>
      </c>
      <c r="N5" s="118">
        <v>168269060</v>
      </c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</row>
    <row r="6" spans="1:28" x14ac:dyDescent="0.35">
      <c r="A6" s="197"/>
      <c r="B6" s="7" t="s">
        <v>8</v>
      </c>
      <c r="C6" s="87">
        <v>245028800</v>
      </c>
      <c r="D6" s="87" t="s">
        <v>5</v>
      </c>
      <c r="E6" s="87">
        <v>41510460</v>
      </c>
      <c r="F6" s="87">
        <v>72831680</v>
      </c>
      <c r="G6" s="87">
        <v>90038353</v>
      </c>
      <c r="H6" s="87">
        <v>43869920</v>
      </c>
      <c r="I6" s="87">
        <v>59544540</v>
      </c>
      <c r="J6" s="87">
        <v>38868960</v>
      </c>
      <c r="K6" s="87">
        <v>38095690</v>
      </c>
      <c r="L6" s="87">
        <v>7099020</v>
      </c>
      <c r="M6" s="87">
        <v>4139120</v>
      </c>
      <c r="N6" s="90">
        <v>641026543</v>
      </c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</row>
    <row r="7" spans="1:28" x14ac:dyDescent="0.35">
      <c r="A7" s="197"/>
      <c r="B7" s="7" t="s">
        <v>347</v>
      </c>
      <c r="C7" s="87">
        <v>10035690</v>
      </c>
      <c r="D7" s="87">
        <v>9168160</v>
      </c>
      <c r="E7" s="87">
        <v>67670230</v>
      </c>
      <c r="F7" s="87">
        <v>125556000</v>
      </c>
      <c r="G7" s="87">
        <v>44337380</v>
      </c>
      <c r="H7" s="87">
        <v>60635420</v>
      </c>
      <c r="I7" s="87">
        <v>51789810</v>
      </c>
      <c r="J7" s="87">
        <v>35848380</v>
      </c>
      <c r="K7" s="87">
        <v>6843620</v>
      </c>
      <c r="L7" s="87">
        <v>16452530</v>
      </c>
      <c r="M7" s="87">
        <v>99170</v>
      </c>
      <c r="N7" s="90">
        <v>428436390</v>
      </c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</row>
    <row r="8" spans="1:28" x14ac:dyDescent="0.35">
      <c r="A8" s="197"/>
      <c r="B8" s="7" t="s">
        <v>348</v>
      </c>
      <c r="C8" s="87" t="s">
        <v>5</v>
      </c>
      <c r="D8" s="87" t="s">
        <v>5</v>
      </c>
      <c r="E8" s="87">
        <v>10239360</v>
      </c>
      <c r="F8" s="87">
        <v>2666220</v>
      </c>
      <c r="G8" s="87">
        <v>17896140</v>
      </c>
      <c r="H8" s="87">
        <v>18823510</v>
      </c>
      <c r="I8" s="87">
        <v>5050290</v>
      </c>
      <c r="J8" s="87">
        <v>8504420</v>
      </c>
      <c r="K8" s="87">
        <v>8148630</v>
      </c>
      <c r="L8" s="87">
        <v>7577520</v>
      </c>
      <c r="M8" s="87" t="s">
        <v>5</v>
      </c>
      <c r="N8" s="90">
        <v>78906090</v>
      </c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</row>
    <row r="9" spans="1:28" x14ac:dyDescent="0.35">
      <c r="A9" s="197"/>
      <c r="B9" s="7" t="s">
        <v>349</v>
      </c>
      <c r="C9" s="87">
        <v>30107070</v>
      </c>
      <c r="D9" s="87" t="s">
        <v>5</v>
      </c>
      <c r="E9" s="87">
        <v>8918830</v>
      </c>
      <c r="F9" s="87">
        <v>16621820</v>
      </c>
      <c r="G9" s="87">
        <v>22041090</v>
      </c>
      <c r="H9" s="87">
        <v>10796970</v>
      </c>
      <c r="I9" s="87">
        <v>29281570</v>
      </c>
      <c r="J9" s="87">
        <v>56524960</v>
      </c>
      <c r="K9" s="87">
        <v>45564470</v>
      </c>
      <c r="L9" s="87">
        <v>12300800</v>
      </c>
      <c r="M9" s="87" t="s">
        <v>5</v>
      </c>
      <c r="N9" s="90">
        <v>232157580</v>
      </c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</row>
    <row r="10" spans="1:28" x14ac:dyDescent="0.35">
      <c r="A10" s="197"/>
      <c r="B10" s="7" t="s">
        <v>350</v>
      </c>
      <c r="C10" s="87">
        <v>56389810</v>
      </c>
      <c r="D10" s="87" t="s">
        <v>5</v>
      </c>
      <c r="E10" s="87">
        <v>11931030</v>
      </c>
      <c r="F10" s="87">
        <v>16868292</v>
      </c>
      <c r="G10" s="87">
        <v>10421110</v>
      </c>
      <c r="H10" s="87">
        <v>6026640</v>
      </c>
      <c r="I10" s="87">
        <v>16981110</v>
      </c>
      <c r="J10" s="87">
        <v>11524630</v>
      </c>
      <c r="K10" s="87">
        <v>12475360</v>
      </c>
      <c r="L10" s="87">
        <v>4301664</v>
      </c>
      <c r="M10" s="87" t="s">
        <v>5</v>
      </c>
      <c r="N10" s="90">
        <v>146919646</v>
      </c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</row>
    <row r="11" spans="1:28" x14ac:dyDescent="0.35">
      <c r="A11" s="197"/>
      <c r="B11" s="7" t="s">
        <v>351</v>
      </c>
      <c r="C11" s="87">
        <v>10035690</v>
      </c>
      <c r="D11" s="87" t="s">
        <v>5</v>
      </c>
      <c r="E11" s="87">
        <v>6682260</v>
      </c>
      <c r="F11" s="87">
        <v>11172980</v>
      </c>
      <c r="G11" s="87">
        <v>10532490</v>
      </c>
      <c r="H11" s="87">
        <v>12644940</v>
      </c>
      <c r="I11" s="87">
        <v>13079060</v>
      </c>
      <c r="J11" s="87">
        <v>11619500</v>
      </c>
      <c r="K11" s="87">
        <v>5574900</v>
      </c>
      <c r="L11" s="87">
        <v>7072870</v>
      </c>
      <c r="M11" s="87" t="s">
        <v>5</v>
      </c>
      <c r="N11" s="90">
        <v>88414690</v>
      </c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</row>
    <row r="12" spans="1:28" x14ac:dyDescent="0.35">
      <c r="A12" s="197"/>
      <c r="B12" s="7" t="s">
        <v>352</v>
      </c>
      <c r="C12" s="87">
        <v>90604790</v>
      </c>
      <c r="D12" s="87" t="s">
        <v>5</v>
      </c>
      <c r="E12" s="87">
        <v>25839720</v>
      </c>
      <c r="F12" s="87">
        <v>155313180</v>
      </c>
      <c r="G12" s="87">
        <v>159576340</v>
      </c>
      <c r="H12" s="87">
        <v>68798400</v>
      </c>
      <c r="I12" s="87">
        <v>103573160</v>
      </c>
      <c r="J12" s="87">
        <v>88146410</v>
      </c>
      <c r="K12" s="87">
        <v>110283000</v>
      </c>
      <c r="L12" s="87">
        <v>74294010</v>
      </c>
      <c r="M12" s="87">
        <v>8004320</v>
      </c>
      <c r="N12" s="90">
        <v>884433330</v>
      </c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</row>
    <row r="13" spans="1:28" x14ac:dyDescent="0.35">
      <c r="A13" s="197"/>
      <c r="B13" s="7" t="s">
        <v>353</v>
      </c>
      <c r="C13" s="87">
        <v>99504280</v>
      </c>
      <c r="D13" s="87">
        <v>2556390</v>
      </c>
      <c r="E13" s="87">
        <v>38458100</v>
      </c>
      <c r="F13" s="87">
        <v>114491940</v>
      </c>
      <c r="G13" s="87">
        <v>131570480</v>
      </c>
      <c r="H13" s="87">
        <v>69107880</v>
      </c>
      <c r="I13" s="87">
        <v>124349410</v>
      </c>
      <c r="J13" s="87">
        <v>89370260</v>
      </c>
      <c r="K13" s="87">
        <v>33859820</v>
      </c>
      <c r="L13" s="87">
        <v>38701410</v>
      </c>
      <c r="M13" s="87">
        <v>3769770</v>
      </c>
      <c r="N13" s="90">
        <v>745739740</v>
      </c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</row>
    <row r="14" spans="1:28" x14ac:dyDescent="0.35">
      <c r="A14" s="197"/>
      <c r="B14" s="7" t="s">
        <v>10</v>
      </c>
      <c r="C14" s="87">
        <v>6405091460</v>
      </c>
      <c r="D14" s="87">
        <v>161036610</v>
      </c>
      <c r="E14" s="87">
        <v>1580652980</v>
      </c>
      <c r="F14" s="87">
        <v>1749002640</v>
      </c>
      <c r="G14" s="87">
        <v>1239861350</v>
      </c>
      <c r="H14" s="87">
        <v>630899600</v>
      </c>
      <c r="I14" s="87">
        <v>352878250</v>
      </c>
      <c r="J14" s="87">
        <v>235744330</v>
      </c>
      <c r="K14" s="87">
        <v>104010930</v>
      </c>
      <c r="L14" s="87">
        <v>34860200</v>
      </c>
      <c r="M14" s="87">
        <v>16098310</v>
      </c>
      <c r="N14" s="90">
        <v>12510136660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</row>
    <row r="15" spans="1:28" x14ac:dyDescent="0.35">
      <c r="A15" s="197"/>
      <c r="B15" s="2" t="s">
        <v>354</v>
      </c>
      <c r="C15" s="96">
        <v>106857110</v>
      </c>
      <c r="D15" s="96" t="s">
        <v>5</v>
      </c>
      <c r="E15" s="96">
        <v>33793420</v>
      </c>
      <c r="F15" s="96">
        <v>178179170</v>
      </c>
      <c r="G15" s="96">
        <v>106285780</v>
      </c>
      <c r="H15" s="96">
        <v>93989990</v>
      </c>
      <c r="I15" s="96">
        <v>78104310</v>
      </c>
      <c r="J15" s="96">
        <v>83527370</v>
      </c>
      <c r="K15" s="96">
        <v>43223420</v>
      </c>
      <c r="L15" s="96">
        <v>10704320</v>
      </c>
      <c r="M15" s="96">
        <v>3850280</v>
      </c>
      <c r="N15" s="90">
        <v>738515170</v>
      </c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</row>
    <row r="16" spans="1:28" x14ac:dyDescent="0.35">
      <c r="A16" s="197"/>
      <c r="B16" s="191" t="s">
        <v>355</v>
      </c>
      <c r="C16" s="87">
        <v>20071380</v>
      </c>
      <c r="D16" s="87" t="s">
        <v>5</v>
      </c>
      <c r="E16" s="87">
        <v>7692260</v>
      </c>
      <c r="F16" s="87">
        <v>24265010</v>
      </c>
      <c r="G16" s="87">
        <v>30624420</v>
      </c>
      <c r="H16" s="87">
        <v>20367090</v>
      </c>
      <c r="I16" s="87">
        <v>27899250</v>
      </c>
      <c r="J16" s="87">
        <v>8535260</v>
      </c>
      <c r="K16" s="87">
        <v>10478300</v>
      </c>
      <c r="L16" s="87">
        <v>14269060</v>
      </c>
      <c r="M16" s="87">
        <v>10940160</v>
      </c>
      <c r="N16" s="90">
        <v>175142190</v>
      </c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</row>
    <row r="17" spans="1:27" x14ac:dyDescent="0.35">
      <c r="A17" s="197"/>
      <c r="B17" s="2" t="s">
        <v>356</v>
      </c>
      <c r="C17" s="87">
        <v>71141790</v>
      </c>
      <c r="D17" s="87" t="s">
        <v>5</v>
      </c>
      <c r="E17" s="87">
        <v>54876450</v>
      </c>
      <c r="F17" s="87">
        <v>196498240</v>
      </c>
      <c r="G17" s="87">
        <v>219439890</v>
      </c>
      <c r="H17" s="87">
        <v>207300070</v>
      </c>
      <c r="I17" s="87">
        <v>225210520</v>
      </c>
      <c r="J17" s="87">
        <v>135763410</v>
      </c>
      <c r="K17" s="87">
        <v>109555580</v>
      </c>
      <c r="L17" s="87">
        <v>70804630</v>
      </c>
      <c r="M17" s="87">
        <v>53825560</v>
      </c>
      <c r="N17" s="90">
        <v>1344416140</v>
      </c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</row>
    <row r="18" spans="1:27" x14ac:dyDescent="0.35">
      <c r="A18" s="197"/>
      <c r="B18" s="2" t="s">
        <v>357</v>
      </c>
      <c r="C18" s="87" t="s">
        <v>5</v>
      </c>
      <c r="D18" s="87">
        <v>6251730</v>
      </c>
      <c r="E18" s="87">
        <v>9835070</v>
      </c>
      <c r="F18" s="87">
        <v>24226590</v>
      </c>
      <c r="G18" s="87">
        <v>39876100</v>
      </c>
      <c r="H18" s="87">
        <v>5599320</v>
      </c>
      <c r="I18" s="87">
        <v>36192190</v>
      </c>
      <c r="J18" s="87">
        <v>15020570</v>
      </c>
      <c r="K18" s="87">
        <v>8727910</v>
      </c>
      <c r="L18" s="87">
        <v>13036190</v>
      </c>
      <c r="M18" s="87" t="s">
        <v>5</v>
      </c>
      <c r="N18" s="90">
        <v>158765670</v>
      </c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</row>
    <row r="19" spans="1:27" x14ac:dyDescent="0.35">
      <c r="A19" s="197"/>
      <c r="B19" s="2" t="s">
        <v>358</v>
      </c>
      <c r="C19" s="87" t="s">
        <v>5</v>
      </c>
      <c r="D19" s="87">
        <v>2461930</v>
      </c>
      <c r="E19" s="87">
        <v>2895360</v>
      </c>
      <c r="F19" s="87">
        <v>2812340</v>
      </c>
      <c r="G19" s="87">
        <v>2470170</v>
      </c>
      <c r="H19" s="87">
        <v>2866920</v>
      </c>
      <c r="I19" s="87">
        <v>5880510</v>
      </c>
      <c r="J19" s="87">
        <v>2193300</v>
      </c>
      <c r="K19" s="87">
        <v>6702960</v>
      </c>
      <c r="L19" s="87" t="s">
        <v>5</v>
      </c>
      <c r="M19" s="87" t="s">
        <v>5</v>
      </c>
      <c r="N19" s="90">
        <v>28283490</v>
      </c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</row>
    <row r="20" spans="1:27" x14ac:dyDescent="0.35">
      <c r="A20" s="197"/>
      <c r="B20" s="2" t="s">
        <v>359</v>
      </c>
      <c r="C20" s="87">
        <v>30107070</v>
      </c>
      <c r="D20" s="87" t="s">
        <v>5</v>
      </c>
      <c r="E20" s="87">
        <v>8240310</v>
      </c>
      <c r="F20" s="87">
        <v>25346380</v>
      </c>
      <c r="G20" s="87">
        <v>39098880</v>
      </c>
      <c r="H20" s="87">
        <v>50558980</v>
      </c>
      <c r="I20" s="87">
        <v>53136920</v>
      </c>
      <c r="J20" s="87">
        <v>28221060</v>
      </c>
      <c r="K20" s="87">
        <v>13543200</v>
      </c>
      <c r="L20" s="87">
        <v>9535290</v>
      </c>
      <c r="M20" s="87">
        <v>11932860</v>
      </c>
      <c r="N20" s="90">
        <v>269720950</v>
      </c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</row>
    <row r="21" spans="1:27" x14ac:dyDescent="0.35">
      <c r="A21" s="197"/>
      <c r="B21" s="2" t="s">
        <v>11</v>
      </c>
      <c r="C21" s="87">
        <v>100472440</v>
      </c>
      <c r="D21" s="87">
        <v>2816460</v>
      </c>
      <c r="E21" s="87">
        <v>16817350</v>
      </c>
      <c r="F21" s="87">
        <v>32516640</v>
      </c>
      <c r="G21" s="87">
        <v>22895740</v>
      </c>
      <c r="H21" s="87">
        <v>36536060</v>
      </c>
      <c r="I21" s="87">
        <v>45125700</v>
      </c>
      <c r="J21" s="87">
        <v>36527170</v>
      </c>
      <c r="K21" s="87">
        <v>9101370</v>
      </c>
      <c r="L21" s="87">
        <v>7004220</v>
      </c>
      <c r="M21" s="87">
        <v>10479600</v>
      </c>
      <c r="N21" s="90">
        <v>320292750</v>
      </c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</row>
    <row r="22" spans="1:27" x14ac:dyDescent="0.35">
      <c r="A22" s="197"/>
      <c r="B22" s="2" t="s">
        <v>360</v>
      </c>
      <c r="C22" s="87">
        <v>56389810</v>
      </c>
      <c r="D22" s="87">
        <v>17793390</v>
      </c>
      <c r="E22" s="87">
        <v>16488840</v>
      </c>
      <c r="F22" s="87">
        <v>19255230</v>
      </c>
      <c r="G22" s="87">
        <v>21157900</v>
      </c>
      <c r="H22" s="87">
        <v>15364410</v>
      </c>
      <c r="I22" s="87">
        <v>10895540</v>
      </c>
      <c r="J22" s="87">
        <v>6381320</v>
      </c>
      <c r="K22" s="87">
        <v>8496330</v>
      </c>
      <c r="L22" s="87">
        <v>3969350</v>
      </c>
      <c r="M22" s="87" t="s">
        <v>5</v>
      </c>
      <c r="N22" s="90">
        <v>176192120</v>
      </c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</row>
    <row r="23" spans="1:27" x14ac:dyDescent="0.35">
      <c r="A23" s="197"/>
      <c r="B23" s="2" t="s">
        <v>361</v>
      </c>
      <c r="C23" s="87">
        <v>26963340</v>
      </c>
      <c r="D23" s="87" t="s">
        <v>5</v>
      </c>
      <c r="E23" s="87">
        <v>15517800</v>
      </c>
      <c r="F23" s="87">
        <v>21100760</v>
      </c>
      <c r="G23" s="87">
        <v>33260870</v>
      </c>
      <c r="H23" s="87">
        <v>7221680</v>
      </c>
      <c r="I23" s="87">
        <v>22848240</v>
      </c>
      <c r="J23" s="87">
        <v>16440730</v>
      </c>
      <c r="K23" s="87">
        <v>3647070</v>
      </c>
      <c r="L23" s="87">
        <v>6530600</v>
      </c>
      <c r="M23" s="87">
        <v>3087420</v>
      </c>
      <c r="N23" s="90">
        <v>156618510</v>
      </c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</row>
    <row r="24" spans="1:27" x14ac:dyDescent="0.35">
      <c r="A24" s="197"/>
      <c r="B24" s="2" t="s">
        <v>362</v>
      </c>
      <c r="C24" s="87">
        <v>30107070</v>
      </c>
      <c r="D24" s="87" t="s">
        <v>5</v>
      </c>
      <c r="E24" s="87">
        <v>15258880</v>
      </c>
      <c r="F24" s="87">
        <v>4867620</v>
      </c>
      <c r="G24" s="87">
        <v>6865960</v>
      </c>
      <c r="H24" s="87">
        <v>0</v>
      </c>
      <c r="I24" s="87">
        <v>15594550</v>
      </c>
      <c r="J24" s="87">
        <v>35470540</v>
      </c>
      <c r="K24" s="87">
        <v>2105610</v>
      </c>
      <c r="L24" s="87" t="s">
        <v>5</v>
      </c>
      <c r="M24" s="87" t="s">
        <v>5</v>
      </c>
      <c r="N24" s="90">
        <v>110270230</v>
      </c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</row>
    <row r="25" spans="1:27" x14ac:dyDescent="0.35">
      <c r="A25" s="197"/>
      <c r="B25" s="2" t="s">
        <v>363</v>
      </c>
      <c r="C25" s="87">
        <v>39366340</v>
      </c>
      <c r="D25" s="87" t="s">
        <v>5</v>
      </c>
      <c r="E25" s="87">
        <v>4067710</v>
      </c>
      <c r="F25" s="87">
        <v>20249040</v>
      </c>
      <c r="G25" s="87">
        <v>11309140</v>
      </c>
      <c r="H25" s="87">
        <v>13919220</v>
      </c>
      <c r="I25" s="87">
        <v>22305330</v>
      </c>
      <c r="J25" s="87">
        <v>6399220</v>
      </c>
      <c r="K25" s="87">
        <v>2343560</v>
      </c>
      <c r="L25" s="87">
        <v>3039000</v>
      </c>
      <c r="M25" s="87" t="s">
        <v>5</v>
      </c>
      <c r="N25" s="90">
        <v>122998560</v>
      </c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</row>
    <row r="26" spans="1:27" x14ac:dyDescent="0.35">
      <c r="A26" s="197"/>
      <c r="B26" s="2" t="s">
        <v>364</v>
      </c>
      <c r="C26" s="87">
        <v>10035690</v>
      </c>
      <c r="D26" s="87">
        <v>18236610</v>
      </c>
      <c r="E26" s="87">
        <v>78728210</v>
      </c>
      <c r="F26" s="87">
        <v>41411538</v>
      </c>
      <c r="G26" s="87">
        <v>53507080</v>
      </c>
      <c r="H26" s="87">
        <v>46410880</v>
      </c>
      <c r="I26" s="87">
        <v>57277710</v>
      </c>
      <c r="J26" s="87">
        <v>55325770</v>
      </c>
      <c r="K26" s="87">
        <v>61879230</v>
      </c>
      <c r="L26" s="87">
        <v>26067770</v>
      </c>
      <c r="M26" s="87" t="s">
        <v>5</v>
      </c>
      <c r="N26" s="90">
        <v>448880488</v>
      </c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</row>
    <row r="27" spans="1:27" x14ac:dyDescent="0.35">
      <c r="A27" s="197"/>
      <c r="B27" s="2" t="s">
        <v>365</v>
      </c>
      <c r="C27" s="87">
        <v>80089700</v>
      </c>
      <c r="D27" s="87" t="s">
        <v>5</v>
      </c>
      <c r="E27" s="87">
        <v>16970580</v>
      </c>
      <c r="F27" s="87">
        <v>10379590</v>
      </c>
      <c r="G27" s="87">
        <v>20643330</v>
      </c>
      <c r="H27" s="87">
        <v>11613330</v>
      </c>
      <c r="I27" s="87">
        <v>18889400</v>
      </c>
      <c r="J27" s="87">
        <v>8618570</v>
      </c>
      <c r="K27" s="87">
        <v>15347670</v>
      </c>
      <c r="L27" s="87">
        <v>3589870</v>
      </c>
      <c r="M27" s="87" t="s">
        <v>5</v>
      </c>
      <c r="N27" s="90">
        <v>186142040</v>
      </c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</row>
    <row r="28" spans="1:27" x14ac:dyDescent="0.35">
      <c r="A28" s="197"/>
      <c r="B28" s="2" t="s">
        <v>366</v>
      </c>
      <c r="C28" s="87" t="s">
        <v>5</v>
      </c>
      <c r="D28" s="87">
        <v>2641920</v>
      </c>
      <c r="E28" s="87">
        <v>7873770</v>
      </c>
      <c r="F28" s="87" t="s">
        <v>5</v>
      </c>
      <c r="G28" s="87">
        <v>2453580</v>
      </c>
      <c r="H28" s="87">
        <v>9027390</v>
      </c>
      <c r="I28" s="87">
        <v>2978850</v>
      </c>
      <c r="J28" s="87">
        <v>4390470</v>
      </c>
      <c r="K28" s="87" t="s">
        <v>5</v>
      </c>
      <c r="L28" s="87" t="s">
        <v>5</v>
      </c>
      <c r="M28" s="87" t="s">
        <v>5</v>
      </c>
      <c r="N28" s="90">
        <v>29365980</v>
      </c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</row>
    <row r="29" spans="1:27" x14ac:dyDescent="0.35">
      <c r="A29" s="197"/>
      <c r="B29" s="2" t="s">
        <v>367</v>
      </c>
      <c r="C29" s="87">
        <v>30941260</v>
      </c>
      <c r="D29" s="87" t="s">
        <v>5</v>
      </c>
      <c r="E29" s="87">
        <v>32390550</v>
      </c>
      <c r="F29" s="87">
        <v>90267130</v>
      </c>
      <c r="G29" s="87">
        <v>38730060</v>
      </c>
      <c r="H29" s="87">
        <v>41500370</v>
      </c>
      <c r="I29" s="87">
        <v>78615730</v>
      </c>
      <c r="J29" s="87">
        <v>115895330</v>
      </c>
      <c r="K29" s="87">
        <v>63073020</v>
      </c>
      <c r="L29" s="87">
        <v>28124240</v>
      </c>
      <c r="M29" s="87">
        <v>8831140</v>
      </c>
      <c r="N29" s="90">
        <v>528368830</v>
      </c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</row>
    <row r="30" spans="1:27" x14ac:dyDescent="0.35">
      <c r="A30" s="197"/>
      <c r="B30" s="2" t="s">
        <v>368</v>
      </c>
      <c r="C30" s="87">
        <v>126094300</v>
      </c>
      <c r="D30" s="87" t="s">
        <v>5</v>
      </c>
      <c r="E30" s="87">
        <v>11266230</v>
      </c>
      <c r="F30" s="87">
        <v>31146990</v>
      </c>
      <c r="G30" s="87">
        <v>52758060</v>
      </c>
      <c r="H30" s="87">
        <v>31875970</v>
      </c>
      <c r="I30" s="87">
        <v>70057859</v>
      </c>
      <c r="J30" s="87">
        <v>48285580</v>
      </c>
      <c r="K30" s="87">
        <v>21791610</v>
      </c>
      <c r="L30" s="87">
        <v>14549230</v>
      </c>
      <c r="M30" s="87">
        <v>15999420</v>
      </c>
      <c r="N30" s="90">
        <v>423825249</v>
      </c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</row>
    <row r="31" spans="1:27" x14ac:dyDescent="0.35">
      <c r="A31" s="197"/>
      <c r="B31" s="77" t="s">
        <v>14</v>
      </c>
      <c r="C31" s="89">
        <v>7707928990</v>
      </c>
      <c r="D31" s="89">
        <v>225491690</v>
      </c>
      <c r="E31" s="89">
        <v>2136033240</v>
      </c>
      <c r="F31" s="89">
        <v>3003536740</v>
      </c>
      <c r="G31" s="89">
        <v>2449902683</v>
      </c>
      <c r="H31" s="89">
        <v>1521676470</v>
      </c>
      <c r="I31" s="89">
        <v>1542971729</v>
      </c>
      <c r="J31" s="89">
        <v>1197835610</v>
      </c>
      <c r="K31" s="89">
        <v>773688280</v>
      </c>
      <c r="L31" s="89">
        <v>427175794</v>
      </c>
      <c r="M31" s="89">
        <v>155996870</v>
      </c>
      <c r="N31" s="89">
        <v>21142238096</v>
      </c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</row>
  </sheetData>
  <hyperlinks>
    <hyperlink ref="O1" location="'Pension retr prov&amp;grad EPST'!A1" display="Variable suivante" xr:uid="{B954AB34-8C71-4964-9729-D484F6CBB4B6}"/>
    <hyperlink ref="O2" location="'Pens retr par Age&amp;sexe EPST'!A1" display="Variable précédente" xr:uid="{DB0BB5E7-6261-4643-8EB2-9F3226F8559B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1F77-F020-4A4A-B11C-BB984A8DC24A}">
  <dimension ref="A1:AA31"/>
  <sheetViews>
    <sheetView topLeftCell="F1" workbookViewId="0">
      <selection activeCell="O1" sqref="O1"/>
    </sheetView>
  </sheetViews>
  <sheetFormatPr baseColWidth="10" defaultColWidth="10.6640625" defaultRowHeight="15.5" x14ac:dyDescent="0.35"/>
  <cols>
    <col min="1" max="2" width="10.6640625" style="204"/>
    <col min="3" max="3" width="12.83203125" style="204" bestFit="1" customWidth="1"/>
    <col min="4" max="4" width="12.33203125" style="204" bestFit="1" customWidth="1"/>
    <col min="5" max="5" width="13.75" style="204" bestFit="1" customWidth="1"/>
    <col min="6" max="6" width="15.4140625" style="204" customWidth="1"/>
    <col min="7" max="7" width="13.75" style="204" bestFit="1" customWidth="1"/>
    <col min="8" max="8" width="12.4140625" style="204" bestFit="1" customWidth="1"/>
    <col min="9" max="9" width="13.6640625" style="204" customWidth="1"/>
    <col min="10" max="10" width="15" style="204" customWidth="1"/>
    <col min="11" max="11" width="12.1640625" style="204" bestFit="1" customWidth="1"/>
    <col min="12" max="12" width="12.25" style="204" bestFit="1" customWidth="1"/>
    <col min="13" max="13" width="11.4140625" style="204" bestFit="1" customWidth="1"/>
    <col min="14" max="14" width="14.58203125" style="204" bestFit="1" customWidth="1"/>
    <col min="15" max="16384" width="10.6640625" style="204"/>
  </cols>
  <sheetData>
    <row r="1" spans="1:27" x14ac:dyDescent="0.35">
      <c r="A1" s="197"/>
      <c r="B1" s="197"/>
      <c r="C1" s="197"/>
      <c r="D1" s="197"/>
      <c r="E1" s="197"/>
      <c r="F1" s="197"/>
      <c r="G1" s="197"/>
      <c r="H1" s="197"/>
      <c r="I1" s="206"/>
      <c r="J1" s="197"/>
      <c r="K1" s="197"/>
      <c r="L1" s="197"/>
      <c r="M1" s="197"/>
      <c r="N1" s="197"/>
      <c r="O1" s="206" t="s">
        <v>255</v>
      </c>
      <c r="P1" s="197"/>
    </row>
    <row r="2" spans="1:27" ht="18" x14ac:dyDescent="0.4">
      <c r="A2" s="197"/>
      <c r="B2" s="212" t="s">
        <v>651</v>
      </c>
      <c r="C2" s="197"/>
      <c r="D2" s="197"/>
      <c r="E2" s="197"/>
      <c r="F2" s="197"/>
      <c r="G2" s="197"/>
      <c r="H2" s="197"/>
      <c r="I2" s="208"/>
      <c r="J2" s="197"/>
      <c r="K2" s="197"/>
      <c r="L2" s="197"/>
      <c r="M2" s="197"/>
      <c r="N2" s="197"/>
      <c r="O2" s="208" t="s">
        <v>256</v>
      </c>
      <c r="P2" s="197"/>
    </row>
    <row r="3" spans="1:27" x14ac:dyDescent="0.3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</row>
    <row r="4" spans="1:27" x14ac:dyDescent="0.35">
      <c r="A4" s="197"/>
      <c r="B4" s="77" t="s">
        <v>16</v>
      </c>
      <c r="C4" s="30" t="s">
        <v>59</v>
      </c>
      <c r="D4" s="30" t="s">
        <v>60</v>
      </c>
      <c r="E4" s="30" t="s">
        <v>61</v>
      </c>
      <c r="F4" s="30" t="s">
        <v>62</v>
      </c>
      <c r="G4" s="30" t="s">
        <v>63</v>
      </c>
      <c r="H4" s="30" t="s">
        <v>64</v>
      </c>
      <c r="I4" s="30" t="s">
        <v>65</v>
      </c>
      <c r="J4" s="30" t="s">
        <v>66</v>
      </c>
      <c r="K4" s="30" t="s">
        <v>67</v>
      </c>
      <c r="L4" s="30" t="s">
        <v>68</v>
      </c>
      <c r="M4" s="30" t="s">
        <v>69</v>
      </c>
      <c r="N4" s="30" t="s">
        <v>14</v>
      </c>
      <c r="O4" s="197"/>
      <c r="P4" s="197"/>
    </row>
    <row r="5" spans="1:27" x14ac:dyDescent="0.35">
      <c r="A5" s="197"/>
      <c r="B5" s="31" t="s">
        <v>346</v>
      </c>
      <c r="C5" s="100">
        <v>0</v>
      </c>
      <c r="D5" s="100">
        <v>0</v>
      </c>
      <c r="E5" s="100">
        <v>0</v>
      </c>
      <c r="F5" s="100">
        <v>0</v>
      </c>
      <c r="G5" s="100">
        <v>289610</v>
      </c>
      <c r="H5" s="100">
        <v>125930</v>
      </c>
      <c r="I5" s="100">
        <v>11635120</v>
      </c>
      <c r="J5" s="100">
        <v>415540</v>
      </c>
      <c r="K5" s="100">
        <v>0</v>
      </c>
      <c r="L5" s="100">
        <v>0</v>
      </c>
      <c r="M5" s="100">
        <v>0</v>
      </c>
      <c r="N5" s="120">
        <v>12466200</v>
      </c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</row>
    <row r="6" spans="1:27" x14ac:dyDescent="0.35">
      <c r="A6" s="197"/>
      <c r="B6" s="7" t="s">
        <v>8</v>
      </c>
      <c r="C6" s="101">
        <v>0</v>
      </c>
      <c r="D6" s="101">
        <v>0</v>
      </c>
      <c r="E6" s="101">
        <v>0</v>
      </c>
      <c r="F6" s="101">
        <v>2388800</v>
      </c>
      <c r="G6" s="101">
        <v>95810</v>
      </c>
      <c r="H6" s="101">
        <v>3565650</v>
      </c>
      <c r="I6" s="101">
        <v>62265380</v>
      </c>
      <c r="J6" s="101">
        <v>50078370</v>
      </c>
      <c r="K6" s="101">
        <v>0</v>
      </c>
      <c r="L6" s="101">
        <v>0</v>
      </c>
      <c r="M6" s="101">
        <v>0</v>
      </c>
      <c r="N6" s="121">
        <v>118394010</v>
      </c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</row>
    <row r="7" spans="1:27" x14ac:dyDescent="0.35">
      <c r="A7" s="197"/>
      <c r="B7" s="7" t="s">
        <v>347</v>
      </c>
      <c r="C7" s="101">
        <v>0</v>
      </c>
      <c r="D7" s="101">
        <v>0</v>
      </c>
      <c r="E7" s="101">
        <v>0</v>
      </c>
      <c r="F7" s="101">
        <v>0</v>
      </c>
      <c r="G7" s="101">
        <v>0</v>
      </c>
      <c r="H7" s="101">
        <v>1483420</v>
      </c>
      <c r="I7" s="101">
        <v>6165600</v>
      </c>
      <c r="J7" s="101">
        <v>31344530</v>
      </c>
      <c r="K7" s="101">
        <v>0</v>
      </c>
      <c r="L7" s="101">
        <v>0</v>
      </c>
      <c r="M7" s="101">
        <v>0</v>
      </c>
      <c r="N7" s="121">
        <v>38993550</v>
      </c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</row>
    <row r="8" spans="1:27" x14ac:dyDescent="0.35">
      <c r="A8" s="197"/>
      <c r="B8" s="7" t="s">
        <v>348</v>
      </c>
      <c r="C8" s="101">
        <v>0</v>
      </c>
      <c r="D8" s="101">
        <v>0</v>
      </c>
      <c r="E8" s="101">
        <v>0</v>
      </c>
      <c r="F8" s="101">
        <v>0</v>
      </c>
      <c r="G8" s="101">
        <v>0</v>
      </c>
      <c r="H8" s="101">
        <v>276400</v>
      </c>
      <c r="I8" s="101">
        <v>6284580</v>
      </c>
      <c r="J8" s="101">
        <v>43267700</v>
      </c>
      <c r="K8" s="101">
        <v>0</v>
      </c>
      <c r="L8" s="101">
        <v>0</v>
      </c>
      <c r="M8" s="101">
        <v>0</v>
      </c>
      <c r="N8" s="121">
        <v>49828680</v>
      </c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</row>
    <row r="9" spans="1:27" x14ac:dyDescent="0.35">
      <c r="A9" s="197"/>
      <c r="B9" s="7" t="s">
        <v>349</v>
      </c>
      <c r="C9" s="101">
        <v>0</v>
      </c>
      <c r="D9" s="101">
        <v>0</v>
      </c>
      <c r="E9" s="101">
        <v>129620</v>
      </c>
      <c r="F9" s="101">
        <v>1103040</v>
      </c>
      <c r="G9" s="101">
        <v>277710</v>
      </c>
      <c r="H9" s="101">
        <v>500380</v>
      </c>
      <c r="I9" s="101">
        <v>11111620</v>
      </c>
      <c r="J9" s="101">
        <v>34898370</v>
      </c>
      <c r="K9" s="101">
        <v>0</v>
      </c>
      <c r="L9" s="101">
        <v>0</v>
      </c>
      <c r="M9" s="101">
        <v>0</v>
      </c>
      <c r="N9" s="121">
        <v>48020740</v>
      </c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</row>
    <row r="10" spans="1:27" x14ac:dyDescent="0.35">
      <c r="A10" s="197"/>
      <c r="B10" s="7" t="s">
        <v>350</v>
      </c>
      <c r="C10" s="101">
        <v>0</v>
      </c>
      <c r="D10" s="101">
        <v>0</v>
      </c>
      <c r="E10" s="101">
        <v>0</v>
      </c>
      <c r="F10" s="101">
        <v>23595190</v>
      </c>
      <c r="G10" s="101">
        <v>11736360</v>
      </c>
      <c r="H10" s="101">
        <v>534660</v>
      </c>
      <c r="I10" s="101">
        <v>43143430</v>
      </c>
      <c r="J10" s="101">
        <v>106268830</v>
      </c>
      <c r="K10" s="101">
        <v>0</v>
      </c>
      <c r="L10" s="101">
        <v>0</v>
      </c>
      <c r="M10" s="101">
        <v>0</v>
      </c>
      <c r="N10" s="121">
        <v>185278470</v>
      </c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</row>
    <row r="11" spans="1:27" x14ac:dyDescent="0.35">
      <c r="A11" s="197"/>
      <c r="B11" s="7" t="s">
        <v>351</v>
      </c>
      <c r="C11" s="101">
        <v>0</v>
      </c>
      <c r="D11" s="101">
        <v>0</v>
      </c>
      <c r="E11" s="101">
        <v>0</v>
      </c>
      <c r="F11" s="101">
        <v>18419060</v>
      </c>
      <c r="G11" s="101">
        <v>2478530</v>
      </c>
      <c r="H11" s="101">
        <v>411760</v>
      </c>
      <c r="I11" s="101">
        <v>16616230</v>
      </c>
      <c r="J11" s="101">
        <v>37365180</v>
      </c>
      <c r="K11" s="101">
        <v>0</v>
      </c>
      <c r="L11" s="101">
        <v>0</v>
      </c>
      <c r="M11" s="101">
        <v>0</v>
      </c>
      <c r="N11" s="121">
        <v>75290760</v>
      </c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</row>
    <row r="12" spans="1:27" x14ac:dyDescent="0.35">
      <c r="A12" s="197"/>
      <c r="B12" s="7" t="s">
        <v>352</v>
      </c>
      <c r="C12" s="101">
        <v>0</v>
      </c>
      <c r="D12" s="101">
        <v>0</v>
      </c>
      <c r="E12" s="101">
        <v>0</v>
      </c>
      <c r="F12" s="101">
        <v>99846460</v>
      </c>
      <c r="G12" s="101">
        <v>49393300</v>
      </c>
      <c r="H12" s="101">
        <v>17513990</v>
      </c>
      <c r="I12" s="101">
        <v>185574920</v>
      </c>
      <c r="J12" s="101">
        <v>696534510</v>
      </c>
      <c r="K12" s="101">
        <v>0</v>
      </c>
      <c r="L12" s="101">
        <v>0</v>
      </c>
      <c r="M12" s="101">
        <v>0</v>
      </c>
      <c r="N12" s="121">
        <v>1048863180</v>
      </c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</row>
    <row r="13" spans="1:27" x14ac:dyDescent="0.35">
      <c r="A13" s="197"/>
      <c r="B13" s="7" t="s">
        <v>353</v>
      </c>
      <c r="C13" s="101">
        <v>0</v>
      </c>
      <c r="D13" s="101">
        <v>0</v>
      </c>
      <c r="E13" s="101">
        <v>0</v>
      </c>
      <c r="F13" s="101">
        <v>3294720</v>
      </c>
      <c r="G13" s="101">
        <v>1818060</v>
      </c>
      <c r="H13" s="101">
        <v>573230</v>
      </c>
      <c r="I13" s="101">
        <v>16809090</v>
      </c>
      <c r="J13" s="101">
        <v>31170530</v>
      </c>
      <c r="K13" s="101">
        <v>0</v>
      </c>
      <c r="L13" s="101">
        <v>0</v>
      </c>
      <c r="M13" s="101">
        <v>0</v>
      </c>
      <c r="N13" s="121">
        <v>53665630</v>
      </c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</row>
    <row r="14" spans="1:27" x14ac:dyDescent="0.35">
      <c r="A14" s="197"/>
      <c r="B14" s="7" t="s">
        <v>10</v>
      </c>
      <c r="C14" s="101">
        <v>0</v>
      </c>
      <c r="D14" s="101">
        <v>0</v>
      </c>
      <c r="E14" s="101">
        <v>0</v>
      </c>
      <c r="F14" s="101">
        <v>28047070</v>
      </c>
      <c r="G14" s="101">
        <v>69237410</v>
      </c>
      <c r="H14" s="101">
        <v>464673030</v>
      </c>
      <c r="I14" s="101">
        <v>267974820</v>
      </c>
      <c r="J14" s="101">
        <v>649536650</v>
      </c>
      <c r="K14" s="101">
        <v>116080</v>
      </c>
      <c r="L14" s="101">
        <v>522360</v>
      </c>
      <c r="M14" s="101">
        <v>0</v>
      </c>
      <c r="N14" s="121">
        <v>1480107420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</row>
    <row r="15" spans="1:27" x14ac:dyDescent="0.35">
      <c r="A15" s="197"/>
      <c r="B15" s="2" t="s">
        <v>354</v>
      </c>
      <c r="C15" s="98">
        <v>0</v>
      </c>
      <c r="D15" s="98">
        <v>0</v>
      </c>
      <c r="E15" s="98">
        <v>0</v>
      </c>
      <c r="F15" s="98">
        <v>6014770</v>
      </c>
      <c r="G15" s="98">
        <v>3233360</v>
      </c>
      <c r="H15" s="98">
        <v>13169590</v>
      </c>
      <c r="I15" s="98">
        <v>77339220</v>
      </c>
      <c r="J15" s="98">
        <v>386954080</v>
      </c>
      <c r="K15" s="98">
        <v>0</v>
      </c>
      <c r="L15" s="98">
        <v>0</v>
      </c>
      <c r="M15" s="98">
        <v>0</v>
      </c>
      <c r="N15" s="121">
        <v>486711020</v>
      </c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</row>
    <row r="16" spans="1:27" x14ac:dyDescent="0.35">
      <c r="A16" s="197"/>
      <c r="B16" s="191" t="s">
        <v>355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>
        <v>213740</v>
      </c>
      <c r="I16" s="101">
        <v>14484970</v>
      </c>
      <c r="J16" s="101">
        <v>24696560</v>
      </c>
      <c r="K16" s="101">
        <v>0</v>
      </c>
      <c r="L16" s="101">
        <v>0</v>
      </c>
      <c r="M16" s="101">
        <v>0</v>
      </c>
      <c r="N16" s="121">
        <v>39395270</v>
      </c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</row>
    <row r="17" spans="1:27" x14ac:dyDescent="0.35">
      <c r="A17" s="197"/>
      <c r="B17" s="2" t="s">
        <v>356</v>
      </c>
      <c r="C17" s="101">
        <v>0</v>
      </c>
      <c r="D17" s="101">
        <v>0</v>
      </c>
      <c r="E17" s="101">
        <v>0</v>
      </c>
      <c r="F17" s="101">
        <v>164500</v>
      </c>
      <c r="G17" s="101">
        <v>48530</v>
      </c>
      <c r="H17" s="101">
        <v>618440</v>
      </c>
      <c r="I17" s="101">
        <v>120654350</v>
      </c>
      <c r="J17" s="101">
        <v>86825420</v>
      </c>
      <c r="K17" s="101">
        <v>0</v>
      </c>
      <c r="L17" s="101">
        <v>0</v>
      </c>
      <c r="M17" s="101">
        <v>0</v>
      </c>
      <c r="N17" s="121">
        <v>208311240</v>
      </c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</row>
    <row r="18" spans="1:27" x14ac:dyDescent="0.35">
      <c r="A18" s="197"/>
      <c r="B18" s="2" t="s">
        <v>357</v>
      </c>
      <c r="C18" s="101">
        <v>0</v>
      </c>
      <c r="D18" s="101">
        <v>0</v>
      </c>
      <c r="E18" s="101">
        <v>0</v>
      </c>
      <c r="F18" s="101">
        <v>832040</v>
      </c>
      <c r="G18" s="101">
        <v>1032570</v>
      </c>
      <c r="H18" s="101">
        <v>512650</v>
      </c>
      <c r="I18" s="101">
        <v>14376810</v>
      </c>
      <c r="J18" s="101">
        <v>30774600</v>
      </c>
      <c r="K18" s="101">
        <v>0</v>
      </c>
      <c r="L18" s="101">
        <v>0</v>
      </c>
      <c r="M18" s="101">
        <v>0</v>
      </c>
      <c r="N18" s="121">
        <v>47528670</v>
      </c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</row>
    <row r="19" spans="1:27" x14ac:dyDescent="0.35">
      <c r="A19" s="197"/>
      <c r="B19" s="2" t="s">
        <v>358</v>
      </c>
      <c r="C19" s="101">
        <v>0</v>
      </c>
      <c r="D19" s="101">
        <v>0</v>
      </c>
      <c r="E19" s="101">
        <v>0</v>
      </c>
      <c r="F19" s="101">
        <v>0</v>
      </c>
      <c r="G19" s="101">
        <v>0</v>
      </c>
      <c r="H19" s="101">
        <v>64610</v>
      </c>
      <c r="I19" s="101">
        <v>3872910</v>
      </c>
      <c r="J19" s="101">
        <v>10846120</v>
      </c>
      <c r="K19" s="101">
        <v>0</v>
      </c>
      <c r="L19" s="101">
        <v>0</v>
      </c>
      <c r="M19" s="101">
        <v>0</v>
      </c>
      <c r="N19" s="121">
        <v>14783640</v>
      </c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</row>
    <row r="20" spans="1:27" x14ac:dyDescent="0.35">
      <c r="A20" s="197"/>
      <c r="B20" s="2" t="s">
        <v>359</v>
      </c>
      <c r="C20" s="101">
        <v>0</v>
      </c>
      <c r="D20" s="101">
        <v>0</v>
      </c>
      <c r="E20" s="101">
        <v>0</v>
      </c>
      <c r="F20" s="101">
        <v>0</v>
      </c>
      <c r="G20" s="101">
        <v>0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21">
        <v>0</v>
      </c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</row>
    <row r="21" spans="1:27" x14ac:dyDescent="0.35">
      <c r="A21" s="197"/>
      <c r="B21" s="2" t="s">
        <v>11</v>
      </c>
      <c r="C21" s="101">
        <v>0</v>
      </c>
      <c r="D21" s="101">
        <v>0</v>
      </c>
      <c r="E21" s="101">
        <v>0</v>
      </c>
      <c r="F21" s="101">
        <v>69670</v>
      </c>
      <c r="G21" s="101">
        <v>0</v>
      </c>
      <c r="H21" s="101">
        <v>0</v>
      </c>
      <c r="I21" s="101">
        <v>48370</v>
      </c>
      <c r="J21" s="101">
        <v>8425150</v>
      </c>
      <c r="K21" s="101">
        <v>0</v>
      </c>
      <c r="L21" s="101">
        <v>0</v>
      </c>
      <c r="M21" s="101">
        <v>0</v>
      </c>
      <c r="N21" s="121">
        <v>8543190</v>
      </c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</row>
    <row r="22" spans="1:27" x14ac:dyDescent="0.35">
      <c r="A22" s="197"/>
      <c r="B22" s="2" t="s">
        <v>360</v>
      </c>
      <c r="C22" s="101">
        <v>0</v>
      </c>
      <c r="D22" s="101">
        <v>0</v>
      </c>
      <c r="E22" s="101">
        <v>0</v>
      </c>
      <c r="F22" s="101">
        <v>1298390</v>
      </c>
      <c r="G22" s="101">
        <v>428260</v>
      </c>
      <c r="H22" s="101">
        <v>430990</v>
      </c>
      <c r="I22" s="101">
        <v>7444310</v>
      </c>
      <c r="J22" s="101">
        <v>170624560</v>
      </c>
      <c r="K22" s="101">
        <v>0</v>
      </c>
      <c r="L22" s="101">
        <v>0</v>
      </c>
      <c r="M22" s="101">
        <v>0</v>
      </c>
      <c r="N22" s="121">
        <v>180226510</v>
      </c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</row>
    <row r="23" spans="1:27" x14ac:dyDescent="0.35">
      <c r="A23" s="197"/>
      <c r="B23" s="2" t="s">
        <v>361</v>
      </c>
      <c r="C23" s="101">
        <v>0</v>
      </c>
      <c r="D23" s="101">
        <v>0</v>
      </c>
      <c r="E23" s="101">
        <v>0</v>
      </c>
      <c r="F23" s="101">
        <v>5324750</v>
      </c>
      <c r="G23" s="101">
        <v>12712800</v>
      </c>
      <c r="H23" s="101">
        <v>1903460</v>
      </c>
      <c r="I23" s="101">
        <v>17903780</v>
      </c>
      <c r="J23" s="101">
        <v>118905180</v>
      </c>
      <c r="K23" s="101">
        <v>0</v>
      </c>
      <c r="L23" s="101">
        <v>0</v>
      </c>
      <c r="M23" s="101">
        <v>0</v>
      </c>
      <c r="N23" s="121">
        <v>156749970</v>
      </c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</row>
    <row r="24" spans="1:27" x14ac:dyDescent="0.35">
      <c r="A24" s="197"/>
      <c r="B24" s="2" t="s">
        <v>362</v>
      </c>
      <c r="C24" s="101">
        <v>0</v>
      </c>
      <c r="D24" s="101">
        <v>1464000</v>
      </c>
      <c r="E24" s="101">
        <v>0</v>
      </c>
      <c r="F24" s="101">
        <v>94835450</v>
      </c>
      <c r="G24" s="101">
        <v>2949390</v>
      </c>
      <c r="H24" s="101">
        <v>8100110</v>
      </c>
      <c r="I24" s="101">
        <v>55410290</v>
      </c>
      <c r="J24" s="101">
        <v>582122240</v>
      </c>
      <c r="K24" s="101">
        <v>0</v>
      </c>
      <c r="L24" s="101">
        <v>0</v>
      </c>
      <c r="M24" s="101">
        <v>0</v>
      </c>
      <c r="N24" s="121">
        <v>744881480</v>
      </c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</row>
    <row r="25" spans="1:27" x14ac:dyDescent="0.35">
      <c r="A25" s="197"/>
      <c r="B25" s="2" t="s">
        <v>363</v>
      </c>
      <c r="C25" s="101">
        <v>0</v>
      </c>
      <c r="D25" s="101">
        <v>0</v>
      </c>
      <c r="E25" s="101">
        <v>0</v>
      </c>
      <c r="F25" s="101">
        <v>561920</v>
      </c>
      <c r="G25" s="101">
        <v>161750</v>
      </c>
      <c r="H25" s="101">
        <v>0</v>
      </c>
      <c r="I25" s="101">
        <v>13884790</v>
      </c>
      <c r="J25" s="101">
        <v>13534660</v>
      </c>
      <c r="K25" s="101">
        <v>0</v>
      </c>
      <c r="L25" s="101">
        <v>0</v>
      </c>
      <c r="M25" s="101">
        <v>0</v>
      </c>
      <c r="N25" s="121">
        <v>28143120</v>
      </c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</row>
    <row r="26" spans="1:27" x14ac:dyDescent="0.35">
      <c r="A26" s="197"/>
      <c r="B26" s="2" t="s">
        <v>364</v>
      </c>
      <c r="C26" s="101">
        <v>0</v>
      </c>
      <c r="D26" s="101">
        <v>0</v>
      </c>
      <c r="E26" s="101">
        <v>2249040</v>
      </c>
      <c r="F26" s="101">
        <v>17833840</v>
      </c>
      <c r="G26" s="101">
        <v>3501680</v>
      </c>
      <c r="H26" s="101">
        <v>0</v>
      </c>
      <c r="I26" s="101">
        <v>21092890</v>
      </c>
      <c r="J26" s="101">
        <v>108066840</v>
      </c>
      <c r="K26" s="101">
        <v>0</v>
      </c>
      <c r="L26" s="101">
        <v>0</v>
      </c>
      <c r="M26" s="101">
        <v>0</v>
      </c>
      <c r="N26" s="121">
        <v>152744290</v>
      </c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</row>
    <row r="27" spans="1:27" x14ac:dyDescent="0.35">
      <c r="A27" s="197"/>
      <c r="B27" s="2" t="s">
        <v>365</v>
      </c>
      <c r="C27" s="101">
        <v>0</v>
      </c>
      <c r="D27" s="101">
        <v>0</v>
      </c>
      <c r="E27" s="101">
        <v>889170</v>
      </c>
      <c r="F27" s="101">
        <v>8555210</v>
      </c>
      <c r="G27" s="101">
        <v>3601640</v>
      </c>
      <c r="H27" s="101">
        <v>3370980</v>
      </c>
      <c r="I27" s="101">
        <v>16982370</v>
      </c>
      <c r="J27" s="101">
        <v>41240270</v>
      </c>
      <c r="K27" s="101">
        <v>144570</v>
      </c>
      <c r="L27" s="101">
        <v>0</v>
      </c>
      <c r="M27" s="101">
        <v>0</v>
      </c>
      <c r="N27" s="121">
        <v>74784210</v>
      </c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</row>
    <row r="28" spans="1:27" x14ac:dyDescent="0.35">
      <c r="A28" s="197"/>
      <c r="B28" s="2" t="s">
        <v>366</v>
      </c>
      <c r="C28" s="101">
        <v>0</v>
      </c>
      <c r="D28" s="101">
        <v>0</v>
      </c>
      <c r="E28" s="101">
        <v>0</v>
      </c>
      <c r="F28" s="101">
        <v>3172080</v>
      </c>
      <c r="G28" s="101">
        <v>0</v>
      </c>
      <c r="H28" s="101">
        <v>5628050</v>
      </c>
      <c r="I28" s="101">
        <v>92676590</v>
      </c>
      <c r="J28" s="101">
        <v>371855150</v>
      </c>
      <c r="K28" s="101">
        <v>0</v>
      </c>
      <c r="L28" s="101">
        <v>0</v>
      </c>
      <c r="M28" s="101">
        <v>0</v>
      </c>
      <c r="N28" s="121">
        <v>473331870</v>
      </c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</row>
    <row r="29" spans="1:27" x14ac:dyDescent="0.35">
      <c r="A29" s="197"/>
      <c r="B29" s="2" t="s">
        <v>367</v>
      </c>
      <c r="C29" s="101">
        <v>0</v>
      </c>
      <c r="D29" s="101">
        <v>0</v>
      </c>
      <c r="E29" s="101">
        <v>0</v>
      </c>
      <c r="F29" s="101">
        <v>4049400</v>
      </c>
      <c r="G29" s="101">
        <v>959230</v>
      </c>
      <c r="H29" s="101">
        <v>11213680</v>
      </c>
      <c r="I29" s="101">
        <v>59692120</v>
      </c>
      <c r="J29" s="101">
        <v>300706740</v>
      </c>
      <c r="K29" s="101">
        <v>0</v>
      </c>
      <c r="L29" s="101">
        <v>0</v>
      </c>
      <c r="M29" s="101">
        <v>0</v>
      </c>
      <c r="N29" s="121">
        <v>376621170</v>
      </c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</row>
    <row r="30" spans="1:27" x14ac:dyDescent="0.35">
      <c r="A30" s="197"/>
      <c r="B30" s="2" t="s">
        <v>368</v>
      </c>
      <c r="C30" s="101">
        <v>0</v>
      </c>
      <c r="D30" s="101">
        <v>0</v>
      </c>
      <c r="E30" s="101">
        <v>0</v>
      </c>
      <c r="F30" s="101">
        <v>48320</v>
      </c>
      <c r="G30" s="101">
        <v>0</v>
      </c>
      <c r="H30" s="101">
        <v>252510</v>
      </c>
      <c r="I30" s="101">
        <v>2061880</v>
      </c>
      <c r="J30" s="101">
        <v>8551680</v>
      </c>
      <c r="K30" s="101">
        <v>0</v>
      </c>
      <c r="L30" s="101">
        <v>0</v>
      </c>
      <c r="M30" s="101">
        <v>0</v>
      </c>
      <c r="N30" s="121">
        <v>10914390</v>
      </c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</row>
    <row r="31" spans="1:27" x14ac:dyDescent="0.35">
      <c r="A31" s="197"/>
      <c r="B31" s="77" t="s">
        <v>14</v>
      </c>
      <c r="C31" s="123"/>
      <c r="D31" s="123"/>
      <c r="E31" s="123">
        <v>3267830</v>
      </c>
      <c r="F31" s="123">
        <v>319454680</v>
      </c>
      <c r="G31" s="123">
        <v>163956000</v>
      </c>
      <c r="H31" s="123">
        <v>535137260</v>
      </c>
      <c r="I31" s="123">
        <v>1145506440</v>
      </c>
      <c r="J31" s="123">
        <v>3945009460</v>
      </c>
      <c r="K31" s="123">
        <v>260650</v>
      </c>
      <c r="L31" s="123">
        <v>522360</v>
      </c>
      <c r="M31" s="123">
        <v>0</v>
      </c>
      <c r="N31" s="123">
        <v>6114578680</v>
      </c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</row>
  </sheetData>
  <hyperlinks>
    <hyperlink ref="O1" location="'Pension retr prov&amp;sexe AC'!A1" display="Variable suivante" xr:uid="{A20F43B3-9AF9-4737-A712-FF233DFC5976}"/>
    <hyperlink ref="O2" location="'Pension retr prov&amp;grad AC'!A1" display="Variable précédente" xr:uid="{30FFA3F0-6154-4A07-84BA-49C614D6BD40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B57F-DFC6-48FB-9019-129C65996DBA}">
  <dimension ref="A1:I31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04"/>
    <col min="2" max="2" width="13.83203125" style="204" customWidth="1"/>
    <col min="3" max="3" width="15.83203125" style="204" customWidth="1"/>
    <col min="4" max="4" width="15.4140625" style="204" customWidth="1"/>
    <col min="5" max="5" width="14.9140625" style="204" customWidth="1"/>
    <col min="6" max="7" width="10.6640625" style="204"/>
    <col min="8" max="8" width="12.5" style="204" customWidth="1"/>
    <col min="9" max="16384" width="10.6640625" style="204"/>
  </cols>
  <sheetData>
    <row r="1" spans="1:9" x14ac:dyDescent="0.35">
      <c r="A1" s="205"/>
      <c r="B1" s="205"/>
      <c r="C1" s="205"/>
      <c r="D1" s="205"/>
      <c r="E1" s="205"/>
      <c r="I1" s="206" t="s">
        <v>255</v>
      </c>
    </row>
    <row r="2" spans="1:9" ht="18" x14ac:dyDescent="0.4">
      <c r="A2" s="205"/>
      <c r="B2" s="207" t="s">
        <v>652</v>
      </c>
      <c r="C2" s="205"/>
      <c r="D2" s="205"/>
      <c r="E2" s="205"/>
      <c r="I2" s="208" t="s">
        <v>256</v>
      </c>
    </row>
    <row r="4" spans="1:9" x14ac:dyDescent="0.35">
      <c r="B4" s="47" t="s">
        <v>16</v>
      </c>
      <c r="C4" s="52" t="s">
        <v>82</v>
      </c>
      <c r="D4" s="52" t="s">
        <v>83</v>
      </c>
      <c r="E4" s="52" t="s">
        <v>14</v>
      </c>
      <c r="F4" s="52" t="s">
        <v>7</v>
      </c>
    </row>
    <row r="5" spans="1:9" x14ac:dyDescent="0.35">
      <c r="B5" s="196" t="s">
        <v>429</v>
      </c>
      <c r="C5" s="8">
        <v>125479990</v>
      </c>
      <c r="D5" s="8">
        <v>42789070</v>
      </c>
      <c r="E5" s="287">
        <v>168269060</v>
      </c>
      <c r="F5" s="290">
        <v>7.9589047874659789E-3</v>
      </c>
    </row>
    <row r="6" spans="1:9" x14ac:dyDescent="0.35">
      <c r="B6" s="285" t="s">
        <v>8</v>
      </c>
      <c r="C6" s="8">
        <v>558050413</v>
      </c>
      <c r="D6" s="8">
        <v>82976130</v>
      </c>
      <c r="E6" s="287">
        <v>641026543</v>
      </c>
      <c r="F6" s="290">
        <v>3.0319710717914904E-2</v>
      </c>
    </row>
    <row r="7" spans="1:9" x14ac:dyDescent="0.35">
      <c r="B7" s="285" t="s">
        <v>430</v>
      </c>
      <c r="C7" s="8">
        <v>354983330</v>
      </c>
      <c r="D7" s="8">
        <v>73453060</v>
      </c>
      <c r="E7" s="287">
        <v>428436390</v>
      </c>
      <c r="F7" s="290">
        <v>2.026447663935153E-2</v>
      </c>
    </row>
    <row r="8" spans="1:9" x14ac:dyDescent="0.35">
      <c r="B8" s="285" t="s">
        <v>431</v>
      </c>
      <c r="C8" s="8">
        <v>67638480</v>
      </c>
      <c r="D8" s="8">
        <v>11267610</v>
      </c>
      <c r="E8" s="287">
        <v>78906090</v>
      </c>
      <c r="F8" s="290">
        <v>3.7321540719441912E-3</v>
      </c>
    </row>
    <row r="9" spans="1:9" x14ac:dyDescent="0.35">
      <c r="B9" s="285" t="s">
        <v>432</v>
      </c>
      <c r="C9" s="8">
        <v>186485150</v>
      </c>
      <c r="D9" s="8">
        <v>45672430</v>
      </c>
      <c r="E9" s="287">
        <v>232157580</v>
      </c>
      <c r="F9" s="290">
        <v>1.0980747589060733E-2</v>
      </c>
    </row>
    <row r="10" spans="1:9" x14ac:dyDescent="0.35">
      <c r="B10" s="285" t="s">
        <v>350</v>
      </c>
      <c r="C10" s="8">
        <v>114804334</v>
      </c>
      <c r="D10" s="8">
        <v>32115312</v>
      </c>
      <c r="E10" s="287">
        <v>146919646</v>
      </c>
      <c r="F10" s="290">
        <v>6.9491056402300388E-3</v>
      </c>
    </row>
    <row r="11" spans="1:9" x14ac:dyDescent="0.35">
      <c r="B11" s="285" t="s">
        <v>433</v>
      </c>
      <c r="C11" s="8">
        <v>72964900</v>
      </c>
      <c r="D11" s="8">
        <v>15449790</v>
      </c>
      <c r="E11" s="287">
        <v>88414690</v>
      </c>
      <c r="F11" s="290">
        <v>4.1818983211965432E-3</v>
      </c>
    </row>
    <row r="12" spans="1:9" x14ac:dyDescent="0.35">
      <c r="B12" s="285" t="s">
        <v>434</v>
      </c>
      <c r="C12" s="8">
        <v>760763270</v>
      </c>
      <c r="D12" s="8">
        <v>123670060</v>
      </c>
      <c r="E12" s="287">
        <v>884433330</v>
      </c>
      <c r="F12" s="290">
        <v>4.1832530973498504E-2</v>
      </c>
    </row>
    <row r="13" spans="1:9" x14ac:dyDescent="0.35">
      <c r="B13" s="285" t="s">
        <v>9</v>
      </c>
      <c r="C13" s="8">
        <v>592558650</v>
      </c>
      <c r="D13" s="8">
        <v>153181090</v>
      </c>
      <c r="E13" s="287">
        <v>745739740</v>
      </c>
      <c r="F13" s="290">
        <v>3.5272506941499727E-2</v>
      </c>
    </row>
    <row r="14" spans="1:9" x14ac:dyDescent="0.35">
      <c r="B14" s="285" t="s">
        <v>10</v>
      </c>
      <c r="C14" s="8">
        <v>10300192590</v>
      </c>
      <c r="D14" s="8">
        <v>2209944070</v>
      </c>
      <c r="E14" s="287">
        <v>12510136660</v>
      </c>
      <c r="F14" s="290">
        <v>0.59171297774604348</v>
      </c>
    </row>
    <row r="15" spans="1:9" x14ac:dyDescent="0.35">
      <c r="B15" s="285" t="s">
        <v>354</v>
      </c>
      <c r="C15" s="8">
        <v>612293810</v>
      </c>
      <c r="D15" s="8">
        <v>126221360</v>
      </c>
      <c r="E15" s="287">
        <v>738515170</v>
      </c>
      <c r="F15" s="290">
        <v>3.4930794301277081E-2</v>
      </c>
    </row>
    <row r="16" spans="1:9" x14ac:dyDescent="0.35">
      <c r="B16" s="285" t="s">
        <v>355</v>
      </c>
      <c r="C16" s="8">
        <v>161347290</v>
      </c>
      <c r="D16" s="8">
        <v>13794900</v>
      </c>
      <c r="E16" s="287">
        <v>175142190</v>
      </c>
      <c r="F16" s="290">
        <v>8.2839947788278852E-3</v>
      </c>
    </row>
    <row r="17" spans="2:6" x14ac:dyDescent="0.35">
      <c r="B17" s="285" t="s">
        <v>356</v>
      </c>
      <c r="C17" s="8">
        <v>1231021550</v>
      </c>
      <c r="D17" s="8">
        <v>113394590</v>
      </c>
      <c r="E17" s="287">
        <v>1344416140</v>
      </c>
      <c r="F17" s="290">
        <v>6.358911170593412E-2</v>
      </c>
    </row>
    <row r="18" spans="2:6" x14ac:dyDescent="0.35">
      <c r="B18" s="285" t="s">
        <v>357</v>
      </c>
      <c r="C18" s="8">
        <v>127758080</v>
      </c>
      <c r="D18" s="8">
        <v>31007590</v>
      </c>
      <c r="E18" s="287">
        <v>158765670</v>
      </c>
      <c r="F18" s="290">
        <v>7.509406964347716E-3</v>
      </c>
    </row>
    <row r="19" spans="2:6" x14ac:dyDescent="0.35">
      <c r="B19" s="285" t="s">
        <v>358</v>
      </c>
      <c r="C19" s="8">
        <v>25656330</v>
      </c>
      <c r="D19" s="8">
        <v>2627160</v>
      </c>
      <c r="E19" s="287">
        <v>28283490</v>
      </c>
      <c r="F19" s="290">
        <v>1.3377718040811907E-3</v>
      </c>
    </row>
    <row r="20" spans="2:6" x14ac:dyDescent="0.35">
      <c r="B20" s="285" t="s">
        <v>552</v>
      </c>
      <c r="C20" s="8">
        <v>254363120</v>
      </c>
      <c r="D20" s="8">
        <v>15357830</v>
      </c>
      <c r="E20" s="287">
        <v>269720950</v>
      </c>
      <c r="F20" s="290">
        <v>1.275744548780906E-2</v>
      </c>
    </row>
    <row r="21" spans="2:6" x14ac:dyDescent="0.35">
      <c r="B21" s="285" t="s">
        <v>11</v>
      </c>
      <c r="C21" s="8">
        <v>296373000</v>
      </c>
      <c r="D21" s="8">
        <v>23919750</v>
      </c>
      <c r="E21" s="287">
        <v>320292750</v>
      </c>
      <c r="F21" s="290">
        <v>1.514942498261798E-2</v>
      </c>
    </row>
    <row r="22" spans="2:6" x14ac:dyDescent="0.35">
      <c r="B22" s="285" t="s">
        <v>360</v>
      </c>
      <c r="C22" s="8">
        <v>157399880</v>
      </c>
      <c r="D22" s="8">
        <v>18792240</v>
      </c>
      <c r="E22" s="287">
        <v>176192120</v>
      </c>
      <c r="F22" s="290">
        <v>8.333655084195396E-3</v>
      </c>
    </row>
    <row r="23" spans="2:6" x14ac:dyDescent="0.35">
      <c r="B23" s="285" t="s">
        <v>12</v>
      </c>
      <c r="C23" s="8">
        <v>149145930</v>
      </c>
      <c r="D23" s="8">
        <v>7472580</v>
      </c>
      <c r="E23" s="287">
        <v>156618510</v>
      </c>
      <c r="F23" s="290">
        <v>7.4078491259461973E-3</v>
      </c>
    </row>
    <row r="24" spans="2:6" x14ac:dyDescent="0.35">
      <c r="B24" s="285" t="s">
        <v>435</v>
      </c>
      <c r="C24" s="8">
        <v>107914160</v>
      </c>
      <c r="D24" s="8">
        <v>2356070</v>
      </c>
      <c r="E24" s="287">
        <v>110270230</v>
      </c>
      <c r="F24" s="290">
        <v>5.215636561242896E-3</v>
      </c>
    </row>
    <row r="25" spans="2:6" x14ac:dyDescent="0.35">
      <c r="B25" s="285" t="s">
        <v>363</v>
      </c>
      <c r="C25" s="8">
        <v>107589370</v>
      </c>
      <c r="D25" s="8">
        <v>15409190</v>
      </c>
      <c r="E25" s="287">
        <v>122998560</v>
      </c>
      <c r="F25" s="290">
        <v>5.8176697964285378E-3</v>
      </c>
    </row>
    <row r="26" spans="2:6" x14ac:dyDescent="0.35">
      <c r="B26" s="285" t="s">
        <v>13</v>
      </c>
      <c r="C26" s="8">
        <v>423214828</v>
      </c>
      <c r="D26" s="8">
        <v>25665660</v>
      </c>
      <c r="E26" s="287">
        <v>448880488</v>
      </c>
      <c r="F26" s="290">
        <v>2.1231455532842846E-2</v>
      </c>
    </row>
    <row r="27" spans="2:6" x14ac:dyDescent="0.35">
      <c r="B27" s="285" t="s">
        <v>436</v>
      </c>
      <c r="C27" s="8">
        <v>176502980</v>
      </c>
      <c r="D27" s="8">
        <v>9639060</v>
      </c>
      <c r="E27" s="287">
        <v>186142040</v>
      </c>
      <c r="F27" s="290">
        <v>8.8042731878616529E-3</v>
      </c>
    </row>
    <row r="28" spans="2:6" x14ac:dyDescent="0.35">
      <c r="B28" s="285" t="s">
        <v>366</v>
      </c>
      <c r="C28" s="8">
        <v>29365980</v>
      </c>
      <c r="D28" s="8">
        <v>0</v>
      </c>
      <c r="E28" s="287">
        <v>29365980</v>
      </c>
      <c r="F28" s="290">
        <v>1.3889721545400574E-3</v>
      </c>
    </row>
    <row r="29" spans="2:6" x14ac:dyDescent="0.35">
      <c r="B29" s="285" t="s">
        <v>367</v>
      </c>
      <c r="C29" s="8">
        <v>466812240</v>
      </c>
      <c r="D29" s="8">
        <v>61556590</v>
      </c>
      <c r="E29" s="287">
        <v>528368830</v>
      </c>
      <c r="F29" s="290">
        <v>2.4991149357076088E-2</v>
      </c>
    </row>
    <row r="30" spans="2:6" x14ac:dyDescent="0.35">
      <c r="B30" s="292" t="s">
        <v>368</v>
      </c>
      <c r="C30" s="170">
        <v>398691129</v>
      </c>
      <c r="D30" s="170">
        <v>25134120</v>
      </c>
      <c r="E30" s="329">
        <v>423825249</v>
      </c>
      <c r="F30" s="293">
        <v>2.0046375746765689E-2</v>
      </c>
    </row>
    <row r="31" spans="2:6" x14ac:dyDescent="0.35">
      <c r="B31" s="78" t="s">
        <v>14</v>
      </c>
      <c r="C31" s="359">
        <v>17859370784</v>
      </c>
      <c r="D31" s="359">
        <f>SUM(D5:D30)</f>
        <v>3282867312</v>
      </c>
      <c r="E31" s="359">
        <v>21142238096</v>
      </c>
      <c r="F31" s="294">
        <v>1</v>
      </c>
    </row>
  </sheetData>
  <hyperlinks>
    <hyperlink ref="I1" location="'Pension retr pro&amp;sexe EPST'!A1" display="Variable suivante" xr:uid="{17BB27FB-3C5D-4727-A86C-78D333B43E2A}"/>
    <hyperlink ref="I2" location="'Pension retr prov&amp;grad EPST'!A1" display="Variable précédente" xr:uid="{F1D6A400-63C0-4231-B85C-A8D4D8D5E7E8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42A9-2221-4324-BF65-7FBBA1DD12BB}">
  <dimension ref="A1:I31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04"/>
    <col min="2" max="2" width="18.58203125" style="204" customWidth="1"/>
    <col min="3" max="3" width="11.9140625" style="204" customWidth="1"/>
    <col min="4" max="4" width="12.58203125" style="204" customWidth="1"/>
    <col min="5" max="5" width="15.08203125" style="204" customWidth="1"/>
    <col min="6" max="7" width="10.6640625" style="204"/>
    <col min="8" max="8" width="12.75" style="204" customWidth="1"/>
    <col min="9" max="16384" width="10.6640625" style="204"/>
  </cols>
  <sheetData>
    <row r="1" spans="1:9" x14ac:dyDescent="0.35">
      <c r="I1" s="206" t="s">
        <v>744</v>
      </c>
    </row>
    <row r="2" spans="1:9" ht="18" x14ac:dyDescent="0.4">
      <c r="A2" s="205"/>
      <c r="B2" s="207" t="s">
        <v>653</v>
      </c>
      <c r="C2" s="205"/>
      <c r="D2" s="205"/>
      <c r="E2" s="205"/>
      <c r="I2" s="208" t="s">
        <v>256</v>
      </c>
    </row>
    <row r="4" spans="1:9" x14ac:dyDescent="0.35">
      <c r="B4" s="47" t="s">
        <v>16</v>
      </c>
      <c r="C4" s="52" t="s">
        <v>82</v>
      </c>
      <c r="D4" s="52" t="s">
        <v>83</v>
      </c>
      <c r="E4" s="52" t="s">
        <v>14</v>
      </c>
      <c r="F4" s="52" t="s">
        <v>7</v>
      </c>
    </row>
    <row r="5" spans="1:9" x14ac:dyDescent="0.35">
      <c r="B5" s="196" t="s">
        <v>429</v>
      </c>
      <c r="C5" s="8">
        <v>12466200</v>
      </c>
      <c r="D5" s="8">
        <v>0</v>
      </c>
      <c r="E5" s="287">
        <v>12466200</v>
      </c>
      <c r="F5" s="290">
        <v>2.0387667985654247E-3</v>
      </c>
    </row>
    <row r="6" spans="1:9" x14ac:dyDescent="0.35">
      <c r="B6" s="285" t="s">
        <v>8</v>
      </c>
      <c r="C6" s="8">
        <v>99687720</v>
      </c>
      <c r="D6" s="8">
        <v>18706290</v>
      </c>
      <c r="E6" s="287">
        <v>118394010</v>
      </c>
      <c r="F6" s="290">
        <v>1.936257855136472E-2</v>
      </c>
    </row>
    <row r="7" spans="1:9" x14ac:dyDescent="0.35">
      <c r="B7" s="285" t="s">
        <v>430</v>
      </c>
      <c r="C7" s="8">
        <v>27353700</v>
      </c>
      <c r="D7" s="8">
        <v>11639850</v>
      </c>
      <c r="E7" s="287">
        <v>38993550</v>
      </c>
      <c r="F7" s="290">
        <v>6.3771442057885168E-3</v>
      </c>
    </row>
    <row r="8" spans="1:9" x14ac:dyDescent="0.35">
      <c r="B8" s="285" t="s">
        <v>431</v>
      </c>
      <c r="C8" s="8">
        <v>40335600</v>
      </c>
      <c r="D8" s="8">
        <v>9493080</v>
      </c>
      <c r="E8" s="287">
        <v>49828680</v>
      </c>
      <c r="F8" s="290">
        <v>8.1491600006690888E-3</v>
      </c>
    </row>
    <row r="9" spans="1:9" x14ac:dyDescent="0.35">
      <c r="B9" s="285" t="s">
        <v>432</v>
      </c>
      <c r="C9" s="8">
        <v>25793890</v>
      </c>
      <c r="D9" s="8">
        <v>22226850</v>
      </c>
      <c r="E9" s="287">
        <v>48020740</v>
      </c>
      <c r="F9" s="290">
        <v>7.8534830465212032E-3</v>
      </c>
    </row>
    <row r="10" spans="1:9" x14ac:dyDescent="0.35">
      <c r="B10" s="285" t="s">
        <v>350</v>
      </c>
      <c r="C10" s="8">
        <v>112255590</v>
      </c>
      <c r="D10" s="8">
        <v>73022880</v>
      </c>
      <c r="E10" s="287">
        <v>185278470</v>
      </c>
      <c r="F10" s="290">
        <v>3.0301101628804294E-2</v>
      </c>
    </row>
    <row r="11" spans="1:9" x14ac:dyDescent="0.35">
      <c r="B11" s="285" t="s">
        <v>433</v>
      </c>
      <c r="C11" s="8">
        <v>46160640</v>
      </c>
      <c r="D11" s="8">
        <v>29130120</v>
      </c>
      <c r="E11" s="287">
        <v>75290760</v>
      </c>
      <c r="F11" s="290">
        <v>1.231331935367295E-2</v>
      </c>
    </row>
    <row r="12" spans="1:9" x14ac:dyDescent="0.35">
      <c r="B12" s="285" t="s">
        <v>434</v>
      </c>
      <c r="C12" s="8">
        <v>619486210</v>
      </c>
      <c r="D12" s="8">
        <v>186823870</v>
      </c>
      <c r="E12" s="287">
        <v>806310080</v>
      </c>
      <c r="F12" s="290">
        <v>0.13186682553245027</v>
      </c>
    </row>
    <row r="13" spans="1:9" x14ac:dyDescent="0.35">
      <c r="B13" s="285" t="s">
        <v>9</v>
      </c>
      <c r="C13" s="8">
        <v>217265560</v>
      </c>
      <c r="D13" s="8">
        <v>78953170</v>
      </c>
      <c r="E13" s="287">
        <v>296218730</v>
      </c>
      <c r="F13" s="290">
        <v>4.8444667327430642E-2</v>
      </c>
    </row>
    <row r="14" spans="1:9" x14ac:dyDescent="0.35">
      <c r="B14" s="285" t="s">
        <v>10</v>
      </c>
      <c r="C14" s="8">
        <v>985258040</v>
      </c>
      <c r="D14" s="8">
        <v>494849380</v>
      </c>
      <c r="E14" s="287">
        <v>1480107420</v>
      </c>
      <c r="F14" s="290">
        <v>0.24206204506636589</v>
      </c>
    </row>
    <row r="15" spans="1:9" x14ac:dyDescent="0.35">
      <c r="B15" s="285" t="s">
        <v>354</v>
      </c>
      <c r="C15" s="8">
        <v>307924470</v>
      </c>
      <c r="D15" s="8">
        <v>178786550</v>
      </c>
      <c r="E15" s="287">
        <v>486711020</v>
      </c>
      <c r="F15" s="290">
        <v>7.9598455669884355E-2</v>
      </c>
    </row>
    <row r="16" spans="1:9" x14ac:dyDescent="0.35">
      <c r="B16" s="285" t="s">
        <v>355</v>
      </c>
      <c r="C16" s="8">
        <v>26539400</v>
      </c>
      <c r="D16" s="8">
        <v>12855870</v>
      </c>
      <c r="E16" s="287">
        <v>39395270</v>
      </c>
      <c r="F16" s="290">
        <v>6.4428429269962392E-3</v>
      </c>
    </row>
    <row r="17" spans="2:6" x14ac:dyDescent="0.35">
      <c r="B17" s="285" t="s">
        <v>356</v>
      </c>
      <c r="C17" s="8">
        <v>170804570</v>
      </c>
      <c r="D17" s="8">
        <v>37506670</v>
      </c>
      <c r="E17" s="287">
        <v>208311240</v>
      </c>
      <c r="F17" s="290">
        <v>3.4067962962249426E-2</v>
      </c>
    </row>
    <row r="18" spans="2:6" x14ac:dyDescent="0.35">
      <c r="B18" s="285" t="s">
        <v>357</v>
      </c>
      <c r="C18" s="8">
        <v>30660600</v>
      </c>
      <c r="D18" s="8">
        <v>16868070</v>
      </c>
      <c r="E18" s="287">
        <v>47528670</v>
      </c>
      <c r="F18" s="290">
        <v>7.7730081641536747E-3</v>
      </c>
    </row>
    <row r="19" spans="2:6" x14ac:dyDescent="0.35">
      <c r="B19" s="285" t="s">
        <v>358</v>
      </c>
      <c r="C19" s="8">
        <v>5155200</v>
      </c>
      <c r="D19" s="8">
        <v>9628440</v>
      </c>
      <c r="E19" s="287">
        <v>14783640</v>
      </c>
      <c r="F19" s="290">
        <v>2.4177691994307611E-3</v>
      </c>
    </row>
    <row r="20" spans="2:6" x14ac:dyDescent="0.35">
      <c r="B20" s="285" t="s">
        <v>552</v>
      </c>
      <c r="C20" s="8">
        <v>0</v>
      </c>
      <c r="D20" s="8">
        <v>0</v>
      </c>
      <c r="E20" s="287">
        <v>0</v>
      </c>
      <c r="F20" s="290">
        <v>0</v>
      </c>
    </row>
    <row r="21" spans="2:6" x14ac:dyDescent="0.35">
      <c r="B21" s="285" t="s">
        <v>11</v>
      </c>
      <c r="C21" s="8">
        <v>6394890</v>
      </c>
      <c r="D21" s="8">
        <v>2148300</v>
      </c>
      <c r="E21" s="287">
        <v>8543190</v>
      </c>
      <c r="F21" s="290">
        <v>1.3971837549402505E-3</v>
      </c>
    </row>
    <row r="22" spans="2:6" x14ac:dyDescent="0.35">
      <c r="B22" s="285" t="s">
        <v>360</v>
      </c>
      <c r="C22" s="8">
        <v>117058960</v>
      </c>
      <c r="D22" s="8">
        <v>63167550</v>
      </c>
      <c r="E22" s="287">
        <v>180226510</v>
      </c>
      <c r="F22" s="290">
        <v>2.9474886076696946E-2</v>
      </c>
    </row>
    <row r="23" spans="2:6" x14ac:dyDescent="0.35">
      <c r="B23" s="285" t="s">
        <v>12</v>
      </c>
      <c r="C23" s="8">
        <v>136281820</v>
      </c>
      <c r="D23" s="8">
        <v>31198450</v>
      </c>
      <c r="E23" s="287">
        <v>167480270</v>
      </c>
      <c r="F23" s="290">
        <v>2.7390320537996577E-2</v>
      </c>
    </row>
    <row r="24" spans="2:6" x14ac:dyDescent="0.35">
      <c r="B24" s="285" t="s">
        <v>435</v>
      </c>
      <c r="C24" s="8">
        <v>575420860</v>
      </c>
      <c r="D24" s="8">
        <v>169460620</v>
      </c>
      <c r="E24" s="287">
        <v>744881480</v>
      </c>
      <c r="F24" s="290">
        <v>0.12182057325329895</v>
      </c>
    </row>
    <row r="25" spans="2:6" x14ac:dyDescent="0.35">
      <c r="B25" s="285" t="s">
        <v>363</v>
      </c>
      <c r="C25" s="8">
        <v>16827480</v>
      </c>
      <c r="D25" s="8">
        <v>11315640</v>
      </c>
      <c r="E25" s="287">
        <v>28143120</v>
      </c>
      <c r="F25" s="290">
        <v>4.6026261943529359E-3</v>
      </c>
    </row>
    <row r="26" spans="2:6" x14ac:dyDescent="0.35">
      <c r="B26" s="285" t="s">
        <v>13</v>
      </c>
      <c r="C26" s="8">
        <v>126751390</v>
      </c>
      <c r="D26" s="8">
        <v>15262600</v>
      </c>
      <c r="E26" s="287">
        <v>142013990</v>
      </c>
      <c r="F26" s="290">
        <v>2.3225474302016831E-2</v>
      </c>
    </row>
    <row r="27" spans="2:6" x14ac:dyDescent="0.35">
      <c r="B27" s="285" t="s">
        <v>436</v>
      </c>
      <c r="C27" s="8">
        <v>61580280</v>
      </c>
      <c r="D27" s="8">
        <v>7656840</v>
      </c>
      <c r="E27" s="287">
        <v>69237120</v>
      </c>
      <c r="F27" s="290">
        <v>1.13232854826884E-2</v>
      </c>
    </row>
    <row r="28" spans="2:6" x14ac:dyDescent="0.35">
      <c r="B28" s="285" t="s">
        <v>366</v>
      </c>
      <c r="C28" s="8">
        <v>7640520</v>
      </c>
      <c r="D28" s="8">
        <v>14547840</v>
      </c>
      <c r="E28" s="287">
        <v>22188360</v>
      </c>
      <c r="F28" s="290">
        <v>3.6287635111435022E-3</v>
      </c>
    </row>
    <row r="29" spans="2:6" x14ac:dyDescent="0.35">
      <c r="B29" s="285" t="s">
        <v>367</v>
      </c>
      <c r="C29" s="8">
        <v>718533270</v>
      </c>
      <c r="D29" s="8">
        <v>91433700</v>
      </c>
      <c r="E29" s="287">
        <v>809966970</v>
      </c>
      <c r="F29" s="290">
        <v>0.13246488636237486</v>
      </c>
    </row>
    <row r="30" spans="2:6" x14ac:dyDescent="0.35">
      <c r="B30" s="292" t="s">
        <v>368</v>
      </c>
      <c r="C30" s="170">
        <v>27247290</v>
      </c>
      <c r="D30" s="170">
        <v>7011900</v>
      </c>
      <c r="E30" s="329">
        <v>34259190</v>
      </c>
      <c r="F30" s="290">
        <v>5.6028700901433167E-3</v>
      </c>
    </row>
    <row r="31" spans="2:6" x14ac:dyDescent="0.35">
      <c r="B31" s="78" t="s">
        <v>14</v>
      </c>
      <c r="C31" s="359">
        <v>4520884150</v>
      </c>
      <c r="D31" s="359">
        <v>1593694530</v>
      </c>
      <c r="E31" s="359">
        <v>6114578680</v>
      </c>
      <c r="F31" s="294">
        <v>1</v>
      </c>
    </row>
  </sheetData>
  <hyperlinks>
    <hyperlink ref="I2" location="'Pension retr prov&amp;sexe AC'!A1" display="Variable précédente" xr:uid="{FA1DA1E9-3AFD-4F35-8B90-4506C10F7D5F}"/>
    <hyperlink ref="I1" location="'Pens retr prov&amp;Age AC'!A1" display="Varibale suivante" xr:uid="{B51A82DF-1E71-4024-BB0C-207D2AE230F1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7377-6D63-4566-9494-2158E3D591E9}">
  <dimension ref="A1:K31"/>
  <sheetViews>
    <sheetView workbookViewId="0">
      <selection activeCell="K1" sqref="K1"/>
    </sheetView>
  </sheetViews>
  <sheetFormatPr baseColWidth="10" defaultColWidth="10.6640625" defaultRowHeight="15.5" x14ac:dyDescent="0.35"/>
  <cols>
    <col min="1" max="3" width="10.6640625" style="204"/>
    <col min="4" max="4" width="12.6640625" style="204" customWidth="1"/>
    <col min="5" max="5" width="11.75" style="204" customWidth="1"/>
    <col min="6" max="6" width="12.1640625" style="204" customWidth="1"/>
    <col min="7" max="7" width="12" style="204" customWidth="1"/>
    <col min="8" max="8" width="13.58203125" style="204" customWidth="1"/>
    <col min="9" max="16384" width="10.6640625" style="204"/>
  </cols>
  <sheetData>
    <row r="1" spans="1:11" x14ac:dyDescent="0.35">
      <c r="A1" s="205"/>
      <c r="B1" s="205"/>
      <c r="C1" s="205"/>
      <c r="D1" s="205"/>
      <c r="K1" s="206" t="s">
        <v>255</v>
      </c>
    </row>
    <row r="2" spans="1:11" ht="18" x14ac:dyDescent="0.4">
      <c r="A2" s="205"/>
      <c r="B2" s="207" t="s">
        <v>654</v>
      </c>
      <c r="C2" s="205"/>
      <c r="D2" s="205"/>
      <c r="K2" s="208" t="s">
        <v>256</v>
      </c>
    </row>
    <row r="4" spans="1:11" x14ac:dyDescent="0.35">
      <c r="B4" s="47" t="s">
        <v>16</v>
      </c>
      <c r="C4" s="47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</row>
    <row r="5" spans="1:11" x14ac:dyDescent="0.35">
      <c r="B5" s="196" t="s">
        <v>429</v>
      </c>
      <c r="C5" s="8">
        <v>3207880</v>
      </c>
      <c r="D5" s="8">
        <v>3065660</v>
      </c>
      <c r="E5" s="8">
        <v>18776200</v>
      </c>
      <c r="F5" s="8">
        <v>68265890</v>
      </c>
      <c r="G5" s="8">
        <v>74953430</v>
      </c>
      <c r="H5" s="95">
        <v>168269060</v>
      </c>
    </row>
    <row r="6" spans="1:11" x14ac:dyDescent="0.35">
      <c r="B6" s="285" t="s">
        <v>8</v>
      </c>
      <c r="C6" s="8">
        <v>5525660</v>
      </c>
      <c r="D6" s="8">
        <v>13134690</v>
      </c>
      <c r="E6" s="8">
        <v>170518257</v>
      </c>
      <c r="F6" s="8">
        <v>122715930</v>
      </c>
      <c r="G6" s="8">
        <v>329132006</v>
      </c>
      <c r="H6" s="95">
        <v>641026543</v>
      </c>
    </row>
    <row r="7" spans="1:11" x14ac:dyDescent="0.35">
      <c r="B7" s="285" t="s">
        <v>430</v>
      </c>
      <c r="C7" s="8">
        <v>4666310</v>
      </c>
      <c r="D7" s="8">
        <v>11767110</v>
      </c>
      <c r="E7" s="8">
        <v>73296630</v>
      </c>
      <c r="F7" s="8">
        <v>152176910</v>
      </c>
      <c r="G7" s="8">
        <v>186529430</v>
      </c>
      <c r="H7" s="95">
        <v>428436390</v>
      </c>
    </row>
    <row r="8" spans="1:11" x14ac:dyDescent="0.35">
      <c r="B8" s="285" t="s">
        <v>431</v>
      </c>
      <c r="C8" s="8">
        <v>1835760</v>
      </c>
      <c r="D8" s="8">
        <v>2276030</v>
      </c>
      <c r="E8" s="8">
        <v>10585660</v>
      </c>
      <c r="F8" s="8">
        <v>25926690</v>
      </c>
      <c r="G8" s="8">
        <v>38281950</v>
      </c>
      <c r="H8" s="95">
        <v>78906090</v>
      </c>
    </row>
    <row r="9" spans="1:11" x14ac:dyDescent="0.35">
      <c r="B9" s="285" t="s">
        <v>432</v>
      </c>
      <c r="C9" s="8">
        <v>437610</v>
      </c>
      <c r="D9" s="8">
        <v>6777510</v>
      </c>
      <c r="E9" s="8">
        <v>26220190</v>
      </c>
      <c r="F9" s="8">
        <v>53707170</v>
      </c>
      <c r="G9" s="8">
        <v>145015100</v>
      </c>
      <c r="H9" s="95">
        <v>232157580</v>
      </c>
    </row>
    <row r="10" spans="1:11" x14ac:dyDescent="0.35">
      <c r="B10" s="285" t="s">
        <v>350</v>
      </c>
      <c r="C10" s="8">
        <v>0</v>
      </c>
      <c r="D10" s="8">
        <v>3084826</v>
      </c>
      <c r="E10" s="8">
        <v>16887034</v>
      </c>
      <c r="F10" s="8">
        <v>42736130</v>
      </c>
      <c r="G10" s="8">
        <v>84305536</v>
      </c>
      <c r="H10" s="95">
        <v>147013526</v>
      </c>
    </row>
    <row r="11" spans="1:11" x14ac:dyDescent="0.35">
      <c r="B11" s="285" t="s">
        <v>433</v>
      </c>
      <c r="C11" s="8">
        <v>0</v>
      </c>
      <c r="D11" s="8">
        <v>1717030</v>
      </c>
      <c r="E11" s="8">
        <v>22848890</v>
      </c>
      <c r="F11" s="8">
        <v>25103900</v>
      </c>
      <c r="G11" s="8">
        <v>38650990</v>
      </c>
      <c r="H11" s="95">
        <v>88320810</v>
      </c>
    </row>
    <row r="12" spans="1:11" x14ac:dyDescent="0.35">
      <c r="B12" s="285" t="s">
        <v>550</v>
      </c>
      <c r="C12" s="8">
        <v>8724080</v>
      </c>
      <c r="D12" s="8">
        <v>8044300</v>
      </c>
      <c r="E12" s="8">
        <v>93241080</v>
      </c>
      <c r="F12" s="8">
        <v>244494740</v>
      </c>
      <c r="G12" s="8">
        <v>529929130</v>
      </c>
      <c r="H12" s="95">
        <v>884433330</v>
      </c>
    </row>
    <row r="13" spans="1:11" x14ac:dyDescent="0.35">
      <c r="B13" s="285" t="s">
        <v>551</v>
      </c>
      <c r="C13" s="8">
        <v>1160800</v>
      </c>
      <c r="D13" s="8">
        <v>14932920</v>
      </c>
      <c r="E13" s="8">
        <v>89501700</v>
      </c>
      <c r="F13" s="8">
        <v>175379140</v>
      </c>
      <c r="G13" s="8">
        <v>464765180</v>
      </c>
      <c r="H13" s="95">
        <v>745739740</v>
      </c>
    </row>
    <row r="14" spans="1:11" x14ac:dyDescent="0.35">
      <c r="B14" s="285" t="s">
        <v>10</v>
      </c>
      <c r="C14" s="8">
        <v>77061830</v>
      </c>
      <c r="D14" s="8">
        <v>1368833800</v>
      </c>
      <c r="E14" s="8">
        <v>4583232230</v>
      </c>
      <c r="F14" s="8">
        <v>3598269300</v>
      </c>
      <c r="G14" s="8">
        <v>2882739500</v>
      </c>
      <c r="H14" s="95">
        <v>12510136660</v>
      </c>
    </row>
    <row r="15" spans="1:11" x14ac:dyDescent="0.35">
      <c r="B15" s="285" t="s">
        <v>354</v>
      </c>
      <c r="C15" s="8">
        <v>1144430</v>
      </c>
      <c r="D15" s="8">
        <v>6022830</v>
      </c>
      <c r="E15" s="8">
        <v>82892290</v>
      </c>
      <c r="F15" s="8">
        <v>177247000</v>
      </c>
      <c r="G15" s="8">
        <v>471208620</v>
      </c>
      <c r="H15" s="95">
        <v>738515170</v>
      </c>
    </row>
    <row r="16" spans="1:11" x14ac:dyDescent="0.35">
      <c r="B16" s="285" t="s">
        <v>355</v>
      </c>
      <c r="C16" s="8">
        <v>3313070</v>
      </c>
      <c r="D16" s="8">
        <v>1904790</v>
      </c>
      <c r="E16" s="8">
        <v>26096100</v>
      </c>
      <c r="F16" s="8">
        <v>37549180</v>
      </c>
      <c r="G16" s="8">
        <v>106279050</v>
      </c>
      <c r="H16" s="95">
        <v>175142190</v>
      </c>
    </row>
    <row r="17" spans="2:8" x14ac:dyDescent="0.35">
      <c r="B17" s="285" t="s">
        <v>356</v>
      </c>
      <c r="C17" s="8">
        <v>21938930</v>
      </c>
      <c r="D17" s="8">
        <v>90266370</v>
      </c>
      <c r="E17" s="8">
        <v>269950110</v>
      </c>
      <c r="F17" s="8">
        <v>303347810</v>
      </c>
      <c r="G17" s="8">
        <v>658912920</v>
      </c>
      <c r="H17" s="95">
        <v>1344416140</v>
      </c>
    </row>
    <row r="18" spans="2:8" x14ac:dyDescent="0.35">
      <c r="B18" s="285" t="s">
        <v>357</v>
      </c>
      <c r="C18" s="8">
        <v>2925390</v>
      </c>
      <c r="D18" s="8">
        <v>5880490</v>
      </c>
      <c r="E18" s="8">
        <v>41699230</v>
      </c>
      <c r="F18" s="8">
        <v>18704440</v>
      </c>
      <c r="G18" s="8">
        <v>89556120</v>
      </c>
      <c r="H18" s="95">
        <v>158765670</v>
      </c>
    </row>
    <row r="19" spans="2:8" x14ac:dyDescent="0.35">
      <c r="B19" s="285" t="s">
        <v>358</v>
      </c>
      <c r="C19" s="8">
        <v>0</v>
      </c>
      <c r="D19" s="8">
        <v>2461930</v>
      </c>
      <c r="E19" s="8">
        <v>3099440</v>
      </c>
      <c r="F19" s="8">
        <v>6014390</v>
      </c>
      <c r="G19" s="8">
        <v>16707730</v>
      </c>
      <c r="H19" s="95">
        <v>28283490</v>
      </c>
    </row>
    <row r="20" spans="2:8" x14ac:dyDescent="0.35">
      <c r="B20" s="285" t="s">
        <v>552</v>
      </c>
      <c r="C20" s="8">
        <v>3082440</v>
      </c>
      <c r="D20" s="8">
        <v>1709160</v>
      </c>
      <c r="E20" s="8">
        <v>25449960</v>
      </c>
      <c r="F20" s="8">
        <v>71199550</v>
      </c>
      <c r="G20" s="8">
        <v>168279840</v>
      </c>
      <c r="H20" s="95">
        <v>269720950</v>
      </c>
    </row>
    <row r="21" spans="2:8" x14ac:dyDescent="0.35">
      <c r="B21" s="285" t="s">
        <v>11</v>
      </c>
      <c r="C21" s="8">
        <v>6077600</v>
      </c>
      <c r="D21" s="8">
        <v>7519350</v>
      </c>
      <c r="E21" s="8">
        <v>41826330</v>
      </c>
      <c r="F21" s="8">
        <v>48649820</v>
      </c>
      <c r="G21" s="8">
        <v>216219650</v>
      </c>
      <c r="H21" s="95">
        <v>320292750</v>
      </c>
    </row>
    <row r="22" spans="2:8" x14ac:dyDescent="0.35">
      <c r="B22" s="285" t="s">
        <v>360</v>
      </c>
      <c r="C22" s="8">
        <v>667820</v>
      </c>
      <c r="D22" s="8">
        <v>0</v>
      </c>
      <c r="E22" s="8">
        <v>13736020</v>
      </c>
      <c r="F22" s="8">
        <v>33604550</v>
      </c>
      <c r="G22" s="8">
        <v>128183730</v>
      </c>
      <c r="H22" s="95">
        <v>176192120</v>
      </c>
    </row>
    <row r="23" spans="2:8" x14ac:dyDescent="0.35">
      <c r="B23" s="285" t="s">
        <v>12</v>
      </c>
      <c r="C23" s="8">
        <v>636450</v>
      </c>
      <c r="D23" s="8">
        <v>5269840</v>
      </c>
      <c r="E23" s="8">
        <v>20836820</v>
      </c>
      <c r="F23" s="8">
        <v>35158600</v>
      </c>
      <c r="G23" s="8">
        <v>94716800</v>
      </c>
      <c r="H23" s="95">
        <v>156618510</v>
      </c>
    </row>
    <row r="24" spans="2:8" x14ac:dyDescent="0.35">
      <c r="B24" s="285" t="s">
        <v>435</v>
      </c>
      <c r="C24" s="8">
        <v>1634910</v>
      </c>
      <c r="D24" s="8">
        <v>147040</v>
      </c>
      <c r="E24" s="8">
        <v>9644250</v>
      </c>
      <c r="F24" s="8">
        <v>32189050</v>
      </c>
      <c r="G24" s="8">
        <v>66654980</v>
      </c>
      <c r="H24" s="95">
        <v>110270230</v>
      </c>
    </row>
    <row r="25" spans="2:8" x14ac:dyDescent="0.35">
      <c r="B25" s="285" t="s">
        <v>363</v>
      </c>
      <c r="C25" s="8">
        <v>11506490</v>
      </c>
      <c r="D25" s="8">
        <v>544820</v>
      </c>
      <c r="E25" s="8">
        <v>13933330</v>
      </c>
      <c r="F25" s="8">
        <v>16460080</v>
      </c>
      <c r="G25" s="8">
        <v>80553840</v>
      </c>
      <c r="H25" s="95">
        <v>122998560</v>
      </c>
    </row>
    <row r="26" spans="2:8" x14ac:dyDescent="0.35">
      <c r="B26" s="285" t="s">
        <v>13</v>
      </c>
      <c r="C26" s="8">
        <v>3760510</v>
      </c>
      <c r="D26" s="8">
        <v>4868010</v>
      </c>
      <c r="E26" s="8">
        <v>63235552</v>
      </c>
      <c r="F26" s="8">
        <v>124623364</v>
      </c>
      <c r="G26" s="8">
        <v>252393052</v>
      </c>
      <c r="H26" s="95">
        <v>448880488</v>
      </c>
    </row>
    <row r="27" spans="2:8" x14ac:dyDescent="0.35">
      <c r="B27" s="285" t="s">
        <v>436</v>
      </c>
      <c r="C27" s="8">
        <v>0</v>
      </c>
      <c r="D27" s="8">
        <v>0</v>
      </c>
      <c r="E27" s="8">
        <v>21611450</v>
      </c>
      <c r="F27" s="8">
        <v>27373260</v>
      </c>
      <c r="G27" s="8">
        <v>137157330</v>
      </c>
      <c r="H27" s="95">
        <v>186142040</v>
      </c>
    </row>
    <row r="28" spans="2:8" x14ac:dyDescent="0.35">
      <c r="B28" s="285" t="s">
        <v>366</v>
      </c>
      <c r="C28" s="8">
        <v>0</v>
      </c>
      <c r="D28" s="8">
        <v>148060</v>
      </c>
      <c r="E28" s="8">
        <v>7567010</v>
      </c>
      <c r="F28" s="8">
        <v>6003840</v>
      </c>
      <c r="G28" s="8">
        <v>15647070</v>
      </c>
      <c r="H28" s="95">
        <v>29365980</v>
      </c>
    </row>
    <row r="29" spans="2:8" x14ac:dyDescent="0.35">
      <c r="B29" s="285" t="s">
        <v>367</v>
      </c>
      <c r="C29" s="8">
        <v>2790570</v>
      </c>
      <c r="D29" s="8">
        <v>18198420</v>
      </c>
      <c r="E29" s="8">
        <v>99145090</v>
      </c>
      <c r="F29" s="8">
        <v>215007520</v>
      </c>
      <c r="G29" s="8">
        <v>193227230</v>
      </c>
      <c r="H29" s="95">
        <v>528368830</v>
      </c>
    </row>
    <row r="30" spans="2:8" x14ac:dyDescent="0.35">
      <c r="B30" s="344" t="s">
        <v>368</v>
      </c>
      <c r="C30" s="50">
        <v>7825590</v>
      </c>
      <c r="D30" s="50">
        <v>6101000</v>
      </c>
      <c r="E30" s="50">
        <v>52094691</v>
      </c>
      <c r="F30" s="50">
        <v>53079390</v>
      </c>
      <c r="G30" s="50">
        <v>304724578</v>
      </c>
      <c r="H30" s="354">
        <v>423825249</v>
      </c>
    </row>
    <row r="31" spans="2:8" x14ac:dyDescent="0.35">
      <c r="B31" s="47" t="s">
        <v>14</v>
      </c>
      <c r="C31" s="228">
        <v>169924130</v>
      </c>
      <c r="D31" s="228">
        <v>1584675986</v>
      </c>
      <c r="E31" s="228">
        <v>5897925544</v>
      </c>
      <c r="F31" s="228">
        <v>5714987644</v>
      </c>
      <c r="G31" s="228">
        <v>7774724792</v>
      </c>
      <c r="H31" s="127">
        <v>21142238096</v>
      </c>
    </row>
  </sheetData>
  <hyperlinks>
    <hyperlink ref="K1" location="'Pension retr prov&amp;Age EPST'!A1" display="Variable suivante" xr:uid="{0376FD78-0E3D-4F33-83AA-5D1EC3E77359}"/>
    <hyperlink ref="K2" location="'Pension retr pro&amp;sexe EPST'!A1" display="Variable précédente" xr:uid="{DBC560E1-3741-41B8-A7FF-616294918B99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2A13-3C3B-44D7-8A99-3827FBD98B2D}">
  <dimension ref="A1:K31"/>
  <sheetViews>
    <sheetView workbookViewId="0">
      <selection activeCell="K1" sqref="K1"/>
    </sheetView>
  </sheetViews>
  <sheetFormatPr baseColWidth="10" defaultColWidth="10.6640625" defaultRowHeight="15.5" x14ac:dyDescent="0.35"/>
  <cols>
    <col min="1" max="1" width="10.6640625" style="204"/>
    <col min="2" max="2" width="12.5" style="204" customWidth="1"/>
    <col min="3" max="3" width="11.33203125" style="204" customWidth="1"/>
    <col min="4" max="4" width="11.4140625" style="204" customWidth="1"/>
    <col min="5" max="5" width="11.75" style="204" customWidth="1"/>
    <col min="6" max="6" width="11.5" style="204" customWidth="1"/>
    <col min="7" max="7" width="12.08203125" style="204" customWidth="1"/>
    <col min="8" max="8" width="14.33203125" style="204" customWidth="1"/>
    <col min="9" max="16384" width="10.6640625" style="204"/>
  </cols>
  <sheetData>
    <row r="1" spans="1:11" x14ac:dyDescent="0.35">
      <c r="A1" s="205"/>
      <c r="B1" s="205"/>
      <c r="C1" s="205"/>
      <c r="D1" s="205"/>
      <c r="K1" s="206" t="s">
        <v>255</v>
      </c>
    </row>
    <row r="2" spans="1:11" ht="18" x14ac:dyDescent="0.4">
      <c r="A2" s="205"/>
      <c r="B2" s="207" t="s">
        <v>655</v>
      </c>
      <c r="C2" s="205"/>
      <c r="D2" s="205"/>
      <c r="K2" s="208" t="s">
        <v>256</v>
      </c>
    </row>
    <row r="4" spans="1:11" x14ac:dyDescent="0.35">
      <c r="B4" s="47" t="s">
        <v>16</v>
      </c>
      <c r="C4" s="47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</row>
    <row r="5" spans="1:11" x14ac:dyDescent="0.35">
      <c r="B5" s="196" t="s">
        <v>429</v>
      </c>
      <c r="C5" s="8" t="s">
        <v>5</v>
      </c>
      <c r="D5" s="8">
        <v>7724400</v>
      </c>
      <c r="E5" s="8" t="s">
        <v>5</v>
      </c>
      <c r="F5" s="8">
        <v>4741800</v>
      </c>
      <c r="G5" s="8" t="s">
        <v>5</v>
      </c>
      <c r="H5" s="95">
        <v>12466200</v>
      </c>
    </row>
    <row r="6" spans="1:11" x14ac:dyDescent="0.35">
      <c r="B6" s="285" t="s">
        <v>8</v>
      </c>
      <c r="C6" s="8">
        <v>8358800</v>
      </c>
      <c r="D6" s="8">
        <v>56616460</v>
      </c>
      <c r="E6" s="8">
        <v>24327930</v>
      </c>
      <c r="F6" s="8">
        <v>25219260</v>
      </c>
      <c r="G6" s="8">
        <v>3871560</v>
      </c>
      <c r="H6" s="95">
        <v>118394010</v>
      </c>
    </row>
    <row r="7" spans="1:11" x14ac:dyDescent="0.35">
      <c r="B7" s="285" t="s">
        <v>430</v>
      </c>
      <c r="C7" s="8">
        <v>123530</v>
      </c>
      <c r="D7" s="8">
        <v>14891310</v>
      </c>
      <c r="E7" s="8">
        <v>11052860</v>
      </c>
      <c r="F7" s="8">
        <v>9817900</v>
      </c>
      <c r="G7" s="8">
        <v>3231480</v>
      </c>
      <c r="H7" s="95">
        <v>39117080</v>
      </c>
    </row>
    <row r="8" spans="1:11" x14ac:dyDescent="0.35">
      <c r="B8" s="285" t="s">
        <v>431</v>
      </c>
      <c r="C8" s="8" t="s">
        <v>5</v>
      </c>
      <c r="D8" s="8">
        <v>19278030</v>
      </c>
      <c r="E8" s="8">
        <v>13808860</v>
      </c>
      <c r="F8" s="8">
        <v>12397280</v>
      </c>
      <c r="G8" s="8">
        <v>4344510</v>
      </c>
      <c r="H8" s="95">
        <v>49828680</v>
      </c>
    </row>
    <row r="9" spans="1:11" x14ac:dyDescent="0.35">
      <c r="B9" s="285" t="s">
        <v>432</v>
      </c>
      <c r="C9" s="8">
        <v>1358830</v>
      </c>
      <c r="D9" s="8">
        <v>17699400</v>
      </c>
      <c r="E9" s="8">
        <v>9957240</v>
      </c>
      <c r="F9" s="8">
        <v>13335580</v>
      </c>
      <c r="G9" s="8">
        <v>5546160</v>
      </c>
      <c r="H9" s="95">
        <v>47897210</v>
      </c>
    </row>
    <row r="10" spans="1:11" x14ac:dyDescent="0.35">
      <c r="B10" s="285" t="s">
        <v>350</v>
      </c>
      <c r="C10" s="8" t="s">
        <v>5</v>
      </c>
      <c r="D10" s="8">
        <v>74514070</v>
      </c>
      <c r="E10" s="8">
        <v>72909810</v>
      </c>
      <c r="F10" s="8">
        <v>25043570</v>
      </c>
      <c r="G10" s="8">
        <v>12811020</v>
      </c>
      <c r="H10" s="95">
        <v>185278470</v>
      </c>
    </row>
    <row r="11" spans="1:11" x14ac:dyDescent="0.35">
      <c r="B11" s="285" t="s">
        <v>433</v>
      </c>
      <c r="C11" s="8">
        <v>583080</v>
      </c>
      <c r="D11" s="8">
        <v>29309830</v>
      </c>
      <c r="E11" s="8">
        <v>25681030</v>
      </c>
      <c r="F11" s="8">
        <v>13273590</v>
      </c>
      <c r="G11" s="8">
        <v>6443230</v>
      </c>
      <c r="H11" s="95">
        <v>75290760</v>
      </c>
    </row>
    <row r="12" spans="1:11" x14ac:dyDescent="0.35">
      <c r="B12" s="285" t="s">
        <v>550</v>
      </c>
      <c r="C12" s="8">
        <v>20324240</v>
      </c>
      <c r="D12" s="8">
        <v>318101310</v>
      </c>
      <c r="E12" s="8">
        <v>399848300</v>
      </c>
      <c r="F12" s="8">
        <v>242070960</v>
      </c>
      <c r="G12" s="8">
        <v>68518370</v>
      </c>
      <c r="H12" s="95">
        <v>1048863180</v>
      </c>
    </row>
    <row r="13" spans="1:11" x14ac:dyDescent="0.35">
      <c r="B13" s="285" t="s">
        <v>551</v>
      </c>
      <c r="C13" s="8">
        <v>1596960</v>
      </c>
      <c r="D13" s="8">
        <v>24190310</v>
      </c>
      <c r="E13" s="8">
        <v>21726760</v>
      </c>
      <c r="F13" s="8">
        <v>3907000</v>
      </c>
      <c r="G13" s="8">
        <v>2244600</v>
      </c>
      <c r="H13" s="95">
        <v>53665630</v>
      </c>
    </row>
    <row r="14" spans="1:11" x14ac:dyDescent="0.35">
      <c r="B14" s="285" t="s">
        <v>10</v>
      </c>
      <c r="C14" s="8">
        <v>54488350</v>
      </c>
      <c r="D14" s="8">
        <v>329200220</v>
      </c>
      <c r="E14" s="8">
        <v>342530290</v>
      </c>
      <c r="F14" s="8">
        <v>396046410</v>
      </c>
      <c r="G14" s="8">
        <v>357842150</v>
      </c>
      <c r="H14" s="95">
        <v>1480107420</v>
      </c>
    </row>
    <row r="15" spans="1:11" x14ac:dyDescent="0.35">
      <c r="B15" s="285" t="s">
        <v>354</v>
      </c>
      <c r="C15" s="8">
        <v>11781510</v>
      </c>
      <c r="D15" s="8">
        <v>107265320</v>
      </c>
      <c r="E15" s="8">
        <v>173373230</v>
      </c>
      <c r="F15" s="8">
        <v>118702350</v>
      </c>
      <c r="G15" s="8">
        <v>75588610</v>
      </c>
      <c r="H15" s="95">
        <v>486711020</v>
      </c>
    </row>
    <row r="16" spans="1:11" x14ac:dyDescent="0.35">
      <c r="B16" s="285" t="s">
        <v>355</v>
      </c>
      <c r="C16" s="8">
        <v>3531560</v>
      </c>
      <c r="D16" s="8">
        <v>15371290</v>
      </c>
      <c r="E16" s="8">
        <v>10885040</v>
      </c>
      <c r="F16" s="8">
        <v>164700</v>
      </c>
      <c r="G16" s="8">
        <v>9442680</v>
      </c>
      <c r="H16" s="95">
        <v>39395270</v>
      </c>
    </row>
    <row r="17" spans="2:8" x14ac:dyDescent="0.35">
      <c r="B17" s="285" t="s">
        <v>356</v>
      </c>
      <c r="C17" s="8">
        <v>8993300</v>
      </c>
      <c r="D17" s="8">
        <v>103630450</v>
      </c>
      <c r="E17" s="8">
        <v>46762170</v>
      </c>
      <c r="F17" s="8">
        <v>28403610</v>
      </c>
      <c r="G17" s="8">
        <v>20521710</v>
      </c>
      <c r="H17" s="95">
        <v>208311240</v>
      </c>
    </row>
    <row r="18" spans="2:8" x14ac:dyDescent="0.35">
      <c r="B18" s="285" t="s">
        <v>357</v>
      </c>
      <c r="C18" s="8">
        <v>583680</v>
      </c>
      <c r="D18" s="8">
        <v>17107840</v>
      </c>
      <c r="E18" s="8">
        <v>15189550</v>
      </c>
      <c r="F18" s="8">
        <v>14647600</v>
      </c>
      <c r="G18" s="8" t="s">
        <v>5</v>
      </c>
      <c r="H18" s="95">
        <v>47528670</v>
      </c>
    </row>
    <row r="19" spans="2:8" x14ac:dyDescent="0.35">
      <c r="B19" s="285" t="s">
        <v>358</v>
      </c>
      <c r="C19" s="8">
        <v>1162920</v>
      </c>
      <c r="D19" s="8">
        <v>2957890</v>
      </c>
      <c r="E19" s="8">
        <v>7472300</v>
      </c>
      <c r="F19" s="8">
        <v>3190530</v>
      </c>
      <c r="G19" s="8" t="s">
        <v>5</v>
      </c>
      <c r="H19" s="95">
        <v>14783640</v>
      </c>
    </row>
    <row r="20" spans="2:8" x14ac:dyDescent="0.35">
      <c r="B20" s="285" t="s">
        <v>552</v>
      </c>
      <c r="C20" s="8" t="s">
        <v>5</v>
      </c>
      <c r="D20" s="8" t="s">
        <v>5</v>
      </c>
      <c r="E20" s="8">
        <v>118040</v>
      </c>
      <c r="F20" s="8" t="s">
        <v>5</v>
      </c>
      <c r="G20" s="8" t="s">
        <v>5</v>
      </c>
      <c r="H20" s="95">
        <v>118040</v>
      </c>
    </row>
    <row r="21" spans="2:8" x14ac:dyDescent="0.35">
      <c r="B21" s="285" t="s">
        <v>11</v>
      </c>
      <c r="C21" s="8" t="s">
        <v>5</v>
      </c>
      <c r="D21" s="8">
        <v>6366210</v>
      </c>
      <c r="E21" s="8">
        <v>1820750</v>
      </c>
      <c r="F21" s="8">
        <v>238190</v>
      </c>
      <c r="G21" s="8" t="s">
        <v>5</v>
      </c>
      <c r="H21" s="95">
        <v>8425150</v>
      </c>
    </row>
    <row r="22" spans="2:8" x14ac:dyDescent="0.35">
      <c r="B22" s="285" t="s">
        <v>360</v>
      </c>
      <c r="C22" s="8">
        <v>79350270</v>
      </c>
      <c r="D22" s="8">
        <v>13787500</v>
      </c>
      <c r="E22" s="8">
        <v>21179040</v>
      </c>
      <c r="F22" s="8">
        <v>65909700</v>
      </c>
      <c r="G22" s="8" t="s">
        <v>5</v>
      </c>
      <c r="H22" s="95">
        <v>180226510</v>
      </c>
    </row>
    <row r="23" spans="2:8" x14ac:dyDescent="0.35">
      <c r="B23" s="285" t="s">
        <v>12</v>
      </c>
      <c r="C23" s="8">
        <v>5063360</v>
      </c>
      <c r="D23" s="8">
        <v>50368680</v>
      </c>
      <c r="E23" s="8">
        <v>55208180</v>
      </c>
      <c r="F23" s="8">
        <v>93629130</v>
      </c>
      <c r="G23" s="8">
        <v>5222350</v>
      </c>
      <c r="H23" s="95">
        <v>209491700</v>
      </c>
    </row>
    <row r="24" spans="2:8" x14ac:dyDescent="0.35">
      <c r="B24" s="285" t="s">
        <v>435</v>
      </c>
      <c r="C24" s="8">
        <v>22730380</v>
      </c>
      <c r="D24" s="8">
        <v>265656850</v>
      </c>
      <c r="E24" s="8">
        <v>206040460</v>
      </c>
      <c r="F24" s="8">
        <v>81512720</v>
      </c>
      <c r="G24" s="8">
        <v>115931960</v>
      </c>
      <c r="H24" s="95">
        <v>691872370</v>
      </c>
    </row>
    <row r="25" spans="2:8" x14ac:dyDescent="0.35">
      <c r="B25" s="285" t="s">
        <v>363</v>
      </c>
      <c r="C25" s="8" t="s">
        <v>5</v>
      </c>
      <c r="D25" s="8">
        <v>11233200</v>
      </c>
      <c r="E25" s="8">
        <v>10006920</v>
      </c>
      <c r="F25" s="8">
        <v>7399220</v>
      </c>
      <c r="G25" s="8" t="s">
        <v>5</v>
      </c>
      <c r="H25" s="95">
        <v>28639340</v>
      </c>
    </row>
    <row r="26" spans="2:8" x14ac:dyDescent="0.35">
      <c r="B26" s="285" t="s">
        <v>13</v>
      </c>
      <c r="C26" s="8">
        <v>2517240</v>
      </c>
      <c r="D26" s="8">
        <v>69030670</v>
      </c>
      <c r="E26" s="8">
        <v>57454290</v>
      </c>
      <c r="F26" s="8">
        <v>41732260</v>
      </c>
      <c r="G26" s="8">
        <v>33344140</v>
      </c>
      <c r="H26" s="95">
        <v>204078600</v>
      </c>
    </row>
    <row r="27" spans="2:8" x14ac:dyDescent="0.35">
      <c r="B27" s="285" t="s">
        <v>436</v>
      </c>
      <c r="C27" s="8" t="s">
        <v>5</v>
      </c>
      <c r="D27" s="8" t="s">
        <v>5</v>
      </c>
      <c r="E27" s="8">
        <v>17673970</v>
      </c>
      <c r="F27" s="8" t="s">
        <v>5</v>
      </c>
      <c r="G27" s="8" t="s">
        <v>5</v>
      </c>
      <c r="H27" s="95">
        <v>17673970</v>
      </c>
    </row>
    <row r="28" spans="2:8" x14ac:dyDescent="0.35">
      <c r="B28" s="285" t="s">
        <v>366</v>
      </c>
      <c r="C28" s="8" t="s">
        <v>5</v>
      </c>
      <c r="D28" s="8">
        <v>8782440</v>
      </c>
      <c r="E28" s="8">
        <v>8099090</v>
      </c>
      <c r="F28" s="8">
        <v>5306830</v>
      </c>
      <c r="G28" s="8" t="s">
        <v>5</v>
      </c>
      <c r="H28" s="95">
        <v>22188360</v>
      </c>
    </row>
    <row r="29" spans="2:8" x14ac:dyDescent="0.35">
      <c r="B29" s="285" t="s">
        <v>367</v>
      </c>
      <c r="C29" s="8">
        <v>190512710</v>
      </c>
      <c r="D29" s="8">
        <v>313127300</v>
      </c>
      <c r="E29" s="8">
        <v>138288780</v>
      </c>
      <c r="F29" s="8">
        <v>92449480</v>
      </c>
      <c r="G29" s="8">
        <v>75588700</v>
      </c>
      <c r="H29" s="95">
        <v>809966970</v>
      </c>
    </row>
    <row r="30" spans="2:8" x14ac:dyDescent="0.35">
      <c r="B30" s="344" t="s">
        <v>368</v>
      </c>
      <c r="C30" s="50" t="s">
        <v>5</v>
      </c>
      <c r="D30" s="50">
        <v>18525480</v>
      </c>
      <c r="E30" s="50">
        <v>11675850</v>
      </c>
      <c r="F30" s="50">
        <v>4057860</v>
      </c>
      <c r="G30" s="50" t="s">
        <v>5</v>
      </c>
      <c r="H30" s="354">
        <v>34259190</v>
      </c>
    </row>
    <row r="31" spans="2:8" x14ac:dyDescent="0.35">
      <c r="B31" s="47" t="s">
        <v>14</v>
      </c>
      <c r="C31" s="228">
        <v>413060720</v>
      </c>
      <c r="D31" s="228">
        <v>1894736460</v>
      </c>
      <c r="E31" s="228">
        <v>1703090740</v>
      </c>
      <c r="F31" s="228">
        <v>1303197530</v>
      </c>
      <c r="G31" s="228">
        <v>800493230</v>
      </c>
      <c r="H31" s="127">
        <v>6114578680</v>
      </c>
    </row>
  </sheetData>
  <hyperlinks>
    <hyperlink ref="K1" location="'Rente surv. mens. HEPST'!A1" display="Variable suivante" xr:uid="{344547D6-B077-4F2C-BA6D-C36C2960B9D8}"/>
    <hyperlink ref="K2" location="'Pens retr prov&amp;Age AC'!A1" display="Variable précédente" xr:uid="{BD14B2B0-4674-4C0C-9DD6-1047D2FC6F36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45">
    <tabColor theme="0"/>
  </sheetPr>
  <dimension ref="B1:F55"/>
  <sheetViews>
    <sheetView showGridLines="0" workbookViewId="0">
      <selection activeCell="F1" sqref="F1"/>
    </sheetView>
  </sheetViews>
  <sheetFormatPr baseColWidth="10" defaultColWidth="11" defaultRowHeight="15.5" x14ac:dyDescent="0.35"/>
  <cols>
    <col min="1" max="1" width="11" style="12"/>
    <col min="2" max="2" width="26.08203125" style="12" customWidth="1"/>
    <col min="3" max="3" width="15.33203125" style="12" customWidth="1"/>
    <col min="4" max="4" width="25.1640625" style="12" customWidth="1"/>
    <col min="5" max="5" width="19.58203125" style="12" customWidth="1"/>
    <col min="6" max="6" width="19" style="12" bestFit="1" customWidth="1"/>
    <col min="7" max="16384" width="11" style="12"/>
  </cols>
  <sheetData>
    <row r="1" spans="2:6" x14ac:dyDescent="0.35">
      <c r="F1" s="206" t="s">
        <v>255</v>
      </c>
    </row>
    <row r="2" spans="2:6" ht="18" x14ac:dyDescent="0.4">
      <c r="B2" s="11" t="s">
        <v>481</v>
      </c>
      <c r="F2" s="82" t="s">
        <v>256</v>
      </c>
    </row>
    <row r="4" spans="2:6" x14ac:dyDescent="0.35">
      <c r="B4" s="47" t="s">
        <v>70</v>
      </c>
      <c r="C4" s="52"/>
      <c r="D4" s="52" t="s">
        <v>14</v>
      </c>
    </row>
    <row r="5" spans="2:6" x14ac:dyDescent="0.35">
      <c r="B5" s="52">
        <v>2022</v>
      </c>
      <c r="C5" s="479"/>
      <c r="D5" s="480">
        <v>186554512</v>
      </c>
    </row>
    <row r="6" spans="2:6" x14ac:dyDescent="0.35">
      <c r="B6" s="7" t="s">
        <v>92</v>
      </c>
      <c r="C6" s="537">
        <v>9012211</v>
      </c>
      <c r="D6" s="538"/>
    </row>
    <row r="7" spans="2:6" x14ac:dyDescent="0.35">
      <c r="B7" s="7" t="s">
        <v>93</v>
      </c>
      <c r="C7" s="539">
        <v>10400051</v>
      </c>
      <c r="D7" s="540"/>
    </row>
    <row r="8" spans="2:6" x14ac:dyDescent="0.35">
      <c r="B8" s="56" t="s">
        <v>94</v>
      </c>
      <c r="C8" s="543">
        <v>11477260</v>
      </c>
      <c r="D8" s="543"/>
    </row>
    <row r="9" spans="2:6" x14ac:dyDescent="0.35">
      <c r="B9" s="47" t="s">
        <v>72</v>
      </c>
      <c r="C9" s="541">
        <v>30889522</v>
      </c>
      <c r="D9" s="542"/>
    </row>
    <row r="10" spans="2:6" x14ac:dyDescent="0.35">
      <c r="B10" s="7" t="s">
        <v>95</v>
      </c>
      <c r="C10" s="537">
        <v>10649750</v>
      </c>
      <c r="D10" s="538"/>
    </row>
    <row r="11" spans="2:6" x14ac:dyDescent="0.35">
      <c r="B11" s="7" t="s">
        <v>96</v>
      </c>
      <c r="C11" s="539">
        <v>11315840</v>
      </c>
      <c r="D11" s="540"/>
    </row>
    <row r="12" spans="2:6" x14ac:dyDescent="0.35">
      <c r="B12" s="56" t="s">
        <v>97</v>
      </c>
      <c r="C12" s="543">
        <v>17266130</v>
      </c>
      <c r="D12" s="543"/>
    </row>
    <row r="13" spans="2:6" x14ac:dyDescent="0.35">
      <c r="B13" s="47" t="s">
        <v>73</v>
      </c>
      <c r="C13" s="541">
        <v>39231720</v>
      </c>
      <c r="D13" s="542"/>
    </row>
    <row r="14" spans="2:6" x14ac:dyDescent="0.35">
      <c r="B14" s="7" t="s">
        <v>98</v>
      </c>
      <c r="C14" s="537">
        <v>13891460</v>
      </c>
      <c r="D14" s="538"/>
    </row>
    <row r="15" spans="2:6" x14ac:dyDescent="0.35">
      <c r="B15" s="7" t="s">
        <v>99</v>
      </c>
      <c r="C15" s="539">
        <v>20485720</v>
      </c>
      <c r="D15" s="540"/>
    </row>
    <row r="16" spans="2:6" x14ac:dyDescent="0.35">
      <c r="B16" s="56" t="s">
        <v>100</v>
      </c>
      <c r="C16" s="543">
        <v>17582300</v>
      </c>
      <c r="D16" s="543"/>
    </row>
    <row r="17" spans="2:4" x14ac:dyDescent="0.35">
      <c r="B17" s="47" t="s">
        <v>74</v>
      </c>
      <c r="C17" s="541">
        <v>51959480</v>
      </c>
      <c r="D17" s="542"/>
    </row>
    <row r="18" spans="2:4" x14ac:dyDescent="0.35">
      <c r="B18" s="7" t="s">
        <v>89</v>
      </c>
      <c r="C18" s="537">
        <v>17445710</v>
      </c>
      <c r="D18" s="538"/>
    </row>
    <row r="19" spans="2:4" x14ac:dyDescent="0.35">
      <c r="B19" s="7" t="s">
        <v>90</v>
      </c>
      <c r="C19" s="539">
        <v>20855670</v>
      </c>
      <c r="D19" s="540"/>
    </row>
    <row r="20" spans="2:4" x14ac:dyDescent="0.35">
      <c r="B20" s="56" t="s">
        <v>91</v>
      </c>
      <c r="C20" s="543">
        <v>26172410</v>
      </c>
      <c r="D20" s="543"/>
    </row>
    <row r="21" spans="2:4" x14ac:dyDescent="0.35">
      <c r="B21" s="47" t="s">
        <v>71</v>
      </c>
      <c r="C21" s="479"/>
      <c r="D21" s="480">
        <v>64473790</v>
      </c>
    </row>
    <row r="22" spans="2:4" x14ac:dyDescent="0.35">
      <c r="B22" s="52">
        <v>2023</v>
      </c>
      <c r="C22" s="479"/>
      <c r="D22" s="480">
        <v>652970537</v>
      </c>
    </row>
    <row r="23" spans="2:4" x14ac:dyDescent="0.35">
      <c r="B23" s="7" t="s">
        <v>92</v>
      </c>
      <c r="C23" s="544">
        <v>28950970</v>
      </c>
      <c r="D23" s="545"/>
    </row>
    <row r="24" spans="2:4" x14ac:dyDescent="0.35">
      <c r="B24" s="7" t="s">
        <v>93</v>
      </c>
      <c r="C24" s="546">
        <v>62479316</v>
      </c>
      <c r="D24" s="547"/>
    </row>
    <row r="25" spans="2:4" x14ac:dyDescent="0.35">
      <c r="B25" s="56" t="s">
        <v>94</v>
      </c>
      <c r="C25" s="548">
        <v>36159899</v>
      </c>
      <c r="D25" s="548"/>
    </row>
    <row r="26" spans="2:4" x14ac:dyDescent="0.35">
      <c r="B26" s="47" t="s">
        <v>72</v>
      </c>
      <c r="C26" s="479"/>
      <c r="D26" s="480">
        <v>127590185</v>
      </c>
    </row>
    <row r="27" spans="2:4" x14ac:dyDescent="0.35">
      <c r="B27" s="7" t="s">
        <v>95</v>
      </c>
      <c r="C27" s="483"/>
      <c r="D27" s="484">
        <v>38524699</v>
      </c>
    </row>
    <row r="28" spans="2:4" x14ac:dyDescent="0.35">
      <c r="B28" s="7" t="s">
        <v>96</v>
      </c>
      <c r="C28" s="481"/>
      <c r="D28" s="482">
        <v>41977660</v>
      </c>
    </row>
    <row r="29" spans="2:4" x14ac:dyDescent="0.35">
      <c r="B29" s="56" t="s">
        <v>97</v>
      </c>
      <c r="C29" s="491"/>
      <c r="D29" s="491">
        <v>41823389</v>
      </c>
    </row>
    <row r="30" spans="2:4" x14ac:dyDescent="0.35">
      <c r="B30" s="47" t="s">
        <v>73</v>
      </c>
      <c r="C30" s="479"/>
      <c r="D30" s="480">
        <v>122325748</v>
      </c>
    </row>
    <row r="31" spans="2:4" x14ac:dyDescent="0.35">
      <c r="B31" s="7" t="s">
        <v>98</v>
      </c>
      <c r="C31" s="483"/>
      <c r="D31" s="484">
        <v>51934279</v>
      </c>
    </row>
    <row r="32" spans="2:4" x14ac:dyDescent="0.35">
      <c r="B32" s="7" t="s">
        <v>99</v>
      </c>
      <c r="C32" s="481"/>
      <c r="D32" s="482">
        <v>49820109</v>
      </c>
    </row>
    <row r="33" spans="2:4" x14ac:dyDescent="0.35">
      <c r="B33" s="56" t="s">
        <v>100</v>
      </c>
      <c r="C33" s="491"/>
      <c r="D33" s="491">
        <v>60614199</v>
      </c>
    </row>
    <row r="34" spans="2:4" x14ac:dyDescent="0.35">
      <c r="B34" s="47" t="s">
        <v>74</v>
      </c>
      <c r="C34" s="479"/>
      <c r="D34" s="480">
        <v>162368587</v>
      </c>
    </row>
    <row r="35" spans="2:4" x14ac:dyDescent="0.35">
      <c r="B35" s="7" t="s">
        <v>89</v>
      </c>
      <c r="C35" s="483"/>
      <c r="D35" s="484">
        <v>91875839</v>
      </c>
    </row>
    <row r="36" spans="2:4" x14ac:dyDescent="0.35">
      <c r="B36" s="7" t="s">
        <v>90</v>
      </c>
      <c r="C36" s="481"/>
      <c r="D36" s="482">
        <v>74124039</v>
      </c>
    </row>
    <row r="37" spans="2:4" x14ac:dyDescent="0.35">
      <c r="B37" s="56" t="s">
        <v>91</v>
      </c>
      <c r="C37" s="491"/>
      <c r="D37" s="491">
        <v>74686139</v>
      </c>
    </row>
    <row r="38" spans="2:4" x14ac:dyDescent="0.35">
      <c r="B38" s="47" t="s">
        <v>71</v>
      </c>
      <c r="C38" s="479"/>
      <c r="D38" s="480">
        <v>240686017</v>
      </c>
    </row>
    <row r="39" spans="2:4" x14ac:dyDescent="0.35">
      <c r="B39" s="52">
        <v>2024</v>
      </c>
      <c r="C39" s="508"/>
      <c r="D39" s="509">
        <v>1589657662</v>
      </c>
    </row>
    <row r="40" spans="2:4" x14ac:dyDescent="0.35">
      <c r="B40" s="7" t="s">
        <v>92</v>
      </c>
      <c r="C40" s="483"/>
      <c r="D40" s="484">
        <v>204989709</v>
      </c>
    </row>
    <row r="41" spans="2:4" x14ac:dyDescent="0.35">
      <c r="B41" s="7" t="s">
        <v>93</v>
      </c>
      <c r="C41" s="481"/>
      <c r="D41" s="482">
        <v>105358149</v>
      </c>
    </row>
    <row r="42" spans="2:4" x14ac:dyDescent="0.35">
      <c r="B42" s="56" t="s">
        <v>94</v>
      </c>
      <c r="C42" s="491"/>
      <c r="D42" s="491">
        <v>110879299</v>
      </c>
    </row>
    <row r="43" spans="2:4" x14ac:dyDescent="0.35">
      <c r="B43" s="47" t="s">
        <v>72</v>
      </c>
      <c r="C43" s="507"/>
      <c r="D43" s="514">
        <v>421227157</v>
      </c>
    </row>
    <row r="44" spans="2:4" x14ac:dyDescent="0.35">
      <c r="B44" s="7" t="s">
        <v>95</v>
      </c>
      <c r="C44" s="483"/>
      <c r="D44" s="484">
        <v>86147419</v>
      </c>
    </row>
    <row r="45" spans="2:4" x14ac:dyDescent="0.35">
      <c r="B45" s="7" t="s">
        <v>96</v>
      </c>
      <c r="C45" s="481"/>
      <c r="D45" s="482">
        <v>86295880</v>
      </c>
    </row>
    <row r="46" spans="2:4" x14ac:dyDescent="0.35">
      <c r="B46" s="56" t="s">
        <v>97</v>
      </c>
      <c r="C46" s="491"/>
      <c r="D46" s="491">
        <v>95614150</v>
      </c>
    </row>
    <row r="47" spans="2:4" x14ac:dyDescent="0.35">
      <c r="B47" s="47" t="s">
        <v>73</v>
      </c>
      <c r="C47" s="479"/>
      <c r="D47" s="480">
        <v>268057449</v>
      </c>
    </row>
    <row r="48" spans="2:4" x14ac:dyDescent="0.35">
      <c r="B48" s="7" t="s">
        <v>98</v>
      </c>
      <c r="C48" s="483"/>
      <c r="D48" s="484">
        <v>103330020</v>
      </c>
    </row>
    <row r="49" spans="2:4" x14ac:dyDescent="0.35">
      <c r="B49" s="7" t="s">
        <v>99</v>
      </c>
      <c r="C49" s="481"/>
      <c r="D49" s="482">
        <v>113232720</v>
      </c>
    </row>
    <row r="50" spans="2:4" x14ac:dyDescent="0.35">
      <c r="B50" s="56" t="s">
        <v>100</v>
      </c>
      <c r="C50" s="491"/>
      <c r="D50" s="491">
        <v>308142979</v>
      </c>
    </row>
    <row r="51" spans="2:4" x14ac:dyDescent="0.35">
      <c r="B51" s="47" t="s">
        <v>74</v>
      </c>
      <c r="C51" s="479"/>
      <c r="D51" s="480">
        <v>524705719</v>
      </c>
    </row>
    <row r="52" spans="2:4" x14ac:dyDescent="0.35">
      <c r="B52" s="7" t="s">
        <v>89</v>
      </c>
      <c r="C52" s="483"/>
      <c r="D52" s="484">
        <v>126416789</v>
      </c>
    </row>
    <row r="53" spans="2:4" x14ac:dyDescent="0.35">
      <c r="B53" s="7" t="s">
        <v>90</v>
      </c>
      <c r="C53" s="481"/>
      <c r="D53" s="482">
        <v>138621159</v>
      </c>
    </row>
    <row r="54" spans="2:4" x14ac:dyDescent="0.35">
      <c r="B54" s="56" t="s">
        <v>91</v>
      </c>
      <c r="C54" s="491"/>
      <c r="D54" s="491">
        <v>110629389</v>
      </c>
    </row>
    <row r="55" spans="2:4" x14ac:dyDescent="0.35">
      <c r="B55" s="47" t="s">
        <v>71</v>
      </c>
      <c r="C55" s="479"/>
      <c r="D55" s="480">
        <v>375667337</v>
      </c>
    </row>
  </sheetData>
  <mergeCells count="18">
    <mergeCell ref="C23:D23"/>
    <mergeCell ref="C24:D24"/>
    <mergeCell ref="C25:D25"/>
    <mergeCell ref="C18:D18"/>
    <mergeCell ref="C19:D19"/>
    <mergeCell ref="C20:D20"/>
    <mergeCell ref="C6:D6"/>
    <mergeCell ref="C7:D7"/>
    <mergeCell ref="C9:D9"/>
    <mergeCell ref="C10:D10"/>
    <mergeCell ref="C17:D17"/>
    <mergeCell ref="C11:D11"/>
    <mergeCell ref="C12:D12"/>
    <mergeCell ref="C13:D13"/>
    <mergeCell ref="C14:D14"/>
    <mergeCell ref="C8:D8"/>
    <mergeCell ref="C15:D15"/>
    <mergeCell ref="C16:D16"/>
  </mergeCells>
  <hyperlinks>
    <hyperlink ref="F1" location="'Rente survie mens EPST'!A1" display="Variable suivante" xr:uid="{00000000-0004-0000-2C00-000000000000}"/>
    <hyperlink ref="F2" location="'Pension retr prov&amp;Age EPST'!A1" display="Variable précédente" xr:uid="{00000000-0004-0000-2C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7C58-F5A4-4282-B303-22BD31A0BAD0}">
  <sheetPr>
    <tabColor theme="0"/>
  </sheetPr>
  <dimension ref="B1:G31"/>
  <sheetViews>
    <sheetView workbookViewId="0">
      <selection activeCell="G1" sqref="G1"/>
    </sheetView>
  </sheetViews>
  <sheetFormatPr baseColWidth="10" defaultColWidth="10.6640625" defaultRowHeight="15.5" x14ac:dyDescent="0.35"/>
  <cols>
    <col min="1" max="1" width="12.1640625" style="197" customWidth="1"/>
    <col min="2" max="2" width="10.83203125" style="197" customWidth="1"/>
    <col min="3" max="3" width="18.5" style="197" customWidth="1"/>
    <col min="4" max="4" width="18.1640625" style="197" customWidth="1"/>
    <col min="5" max="5" width="16.33203125" style="197" customWidth="1"/>
    <col min="6" max="16384" width="10.6640625" style="197"/>
  </cols>
  <sheetData>
    <row r="1" spans="2:7" x14ac:dyDescent="0.35">
      <c r="G1" s="81" t="s">
        <v>255</v>
      </c>
    </row>
    <row r="2" spans="2:7" ht="18" x14ac:dyDescent="0.4">
      <c r="B2" s="11" t="s">
        <v>669</v>
      </c>
      <c r="G2" s="82" t="s">
        <v>256</v>
      </c>
    </row>
    <row r="4" spans="2:7" x14ac:dyDescent="0.35">
      <c r="B4" s="17" t="s">
        <v>6</v>
      </c>
      <c r="C4" s="20" t="s">
        <v>16</v>
      </c>
      <c r="D4" s="13">
        <v>2023</v>
      </c>
      <c r="E4" s="13" t="s">
        <v>7</v>
      </c>
    </row>
    <row r="5" spans="2:7" x14ac:dyDescent="0.35">
      <c r="B5" s="7">
        <v>1</v>
      </c>
      <c r="C5" s="7" t="s">
        <v>346</v>
      </c>
      <c r="D5" s="8">
        <v>7039</v>
      </c>
      <c r="E5" s="290">
        <v>1.01E-2</v>
      </c>
    </row>
    <row r="6" spans="2:7" x14ac:dyDescent="0.35">
      <c r="B6" s="7">
        <v>2</v>
      </c>
      <c r="C6" s="7" t="s">
        <v>8</v>
      </c>
      <c r="D6" s="8">
        <v>24863</v>
      </c>
      <c r="E6" s="290">
        <v>3.56E-2</v>
      </c>
    </row>
    <row r="7" spans="2:7" x14ac:dyDescent="0.35">
      <c r="B7" s="7">
        <v>3</v>
      </c>
      <c r="C7" s="7" t="s">
        <v>347</v>
      </c>
      <c r="D7" s="8">
        <v>14944</v>
      </c>
      <c r="E7" s="290">
        <v>2.1399999999999999E-2</v>
      </c>
    </row>
    <row r="8" spans="2:7" x14ac:dyDescent="0.35">
      <c r="B8" s="7">
        <v>4</v>
      </c>
      <c r="C8" s="7" t="s">
        <v>348</v>
      </c>
      <c r="D8" s="8">
        <v>25255</v>
      </c>
      <c r="E8" s="290">
        <v>3.6200000000000003E-2</v>
      </c>
    </row>
    <row r="9" spans="2:7" x14ac:dyDescent="0.35">
      <c r="B9" s="7">
        <v>5</v>
      </c>
      <c r="C9" s="7" t="s">
        <v>349</v>
      </c>
      <c r="D9" s="8">
        <v>9996</v>
      </c>
      <c r="E9" s="290">
        <v>1.43E-2</v>
      </c>
    </row>
    <row r="10" spans="2:7" x14ac:dyDescent="0.35">
      <c r="B10" s="7">
        <v>6</v>
      </c>
      <c r="C10" s="7" t="s">
        <v>350</v>
      </c>
      <c r="D10" s="8">
        <v>30327</v>
      </c>
      <c r="E10" s="290">
        <v>4.3400000000000001E-2</v>
      </c>
    </row>
    <row r="11" spans="2:7" x14ac:dyDescent="0.35">
      <c r="B11" s="7">
        <v>7</v>
      </c>
      <c r="C11" s="7" t="s">
        <v>351</v>
      </c>
      <c r="D11" s="8">
        <v>32923</v>
      </c>
      <c r="E11" s="290">
        <v>4.7199999999999999E-2</v>
      </c>
    </row>
    <row r="12" spans="2:7" x14ac:dyDescent="0.35">
      <c r="B12" s="7">
        <v>8</v>
      </c>
      <c r="C12" s="7" t="s">
        <v>352</v>
      </c>
      <c r="D12" s="8">
        <v>25572</v>
      </c>
      <c r="E12" s="290">
        <v>3.6600000000000001E-2</v>
      </c>
    </row>
    <row r="13" spans="2:7" x14ac:dyDescent="0.35">
      <c r="B13" s="7">
        <v>9</v>
      </c>
      <c r="C13" s="7" t="s">
        <v>353</v>
      </c>
      <c r="D13" s="8">
        <v>9418</v>
      </c>
      <c r="E13" s="290">
        <v>1.35E-2</v>
      </c>
    </row>
    <row r="14" spans="2:7" x14ac:dyDescent="0.35">
      <c r="B14" s="7">
        <v>10</v>
      </c>
      <c r="C14" s="7" t="s">
        <v>10</v>
      </c>
      <c r="D14" s="8">
        <v>65379</v>
      </c>
      <c r="E14" s="290">
        <v>9.3600000000000003E-2</v>
      </c>
    </row>
    <row r="15" spans="2:7" x14ac:dyDescent="0.35">
      <c r="B15" s="7">
        <v>11</v>
      </c>
      <c r="C15" s="7" t="s">
        <v>354</v>
      </c>
      <c r="D15" s="8">
        <v>40264</v>
      </c>
      <c r="E15" s="290">
        <v>5.7700000000000001E-2</v>
      </c>
    </row>
    <row r="16" spans="2:7" x14ac:dyDescent="0.35">
      <c r="B16" s="196">
        <v>12</v>
      </c>
      <c r="C16" s="7" t="s">
        <v>355</v>
      </c>
      <c r="D16" s="8">
        <v>34693</v>
      </c>
      <c r="E16" s="290">
        <v>4.9700000000000001E-2</v>
      </c>
    </row>
    <row r="17" spans="2:5" x14ac:dyDescent="0.35">
      <c r="B17" s="7">
        <v>13</v>
      </c>
      <c r="C17" s="7" t="s">
        <v>356</v>
      </c>
      <c r="D17" s="8">
        <v>80997</v>
      </c>
      <c r="E17" s="290">
        <v>0.11600000000000001</v>
      </c>
    </row>
    <row r="18" spans="2:5" x14ac:dyDescent="0.35">
      <c r="B18" s="7">
        <v>14</v>
      </c>
      <c r="C18" s="7" t="s">
        <v>357</v>
      </c>
      <c r="D18" s="8">
        <v>19191</v>
      </c>
      <c r="E18" s="290">
        <v>2.75E-2</v>
      </c>
    </row>
    <row r="19" spans="2:5" x14ac:dyDescent="0.35">
      <c r="B19" s="7">
        <v>15</v>
      </c>
      <c r="C19" s="7" t="s">
        <v>358</v>
      </c>
      <c r="D19" s="8">
        <v>10983</v>
      </c>
      <c r="E19" s="290">
        <v>1.5699999999999999E-2</v>
      </c>
    </row>
    <row r="20" spans="2:5" x14ac:dyDescent="0.35">
      <c r="B20" s="7">
        <v>16</v>
      </c>
      <c r="C20" s="7" t="s">
        <v>359</v>
      </c>
      <c r="D20" s="8">
        <v>25886</v>
      </c>
      <c r="E20" s="290">
        <v>3.7100000000000001E-2</v>
      </c>
    </row>
    <row r="21" spans="2:5" x14ac:dyDescent="0.35">
      <c r="B21" s="7">
        <v>17</v>
      </c>
      <c r="C21" s="7" t="s">
        <v>11</v>
      </c>
      <c r="D21" s="8">
        <v>22884</v>
      </c>
      <c r="E21" s="290">
        <v>3.2800000000000003E-2</v>
      </c>
    </row>
    <row r="22" spans="2:5" x14ac:dyDescent="0.35">
      <c r="B22" s="7">
        <v>18</v>
      </c>
      <c r="C22" s="7" t="s">
        <v>360</v>
      </c>
      <c r="D22" s="8">
        <v>14992</v>
      </c>
      <c r="E22" s="290">
        <v>2.1499999999999998E-2</v>
      </c>
    </row>
    <row r="23" spans="2:5" x14ac:dyDescent="0.35">
      <c r="B23" s="7">
        <v>19</v>
      </c>
      <c r="C23" s="7" t="s">
        <v>361</v>
      </c>
      <c r="D23" s="8">
        <v>49697</v>
      </c>
      <c r="E23" s="290">
        <v>7.1199999999999999E-2</v>
      </c>
    </row>
    <row r="24" spans="2:5" x14ac:dyDescent="0.35">
      <c r="B24" s="7">
        <v>20</v>
      </c>
      <c r="C24" s="7" t="s">
        <v>362</v>
      </c>
      <c r="D24" s="8">
        <v>12563</v>
      </c>
      <c r="E24" s="290">
        <v>1.7999999999999999E-2</v>
      </c>
    </row>
    <row r="25" spans="2:5" x14ac:dyDescent="0.35">
      <c r="B25" s="7">
        <v>21</v>
      </c>
      <c r="C25" s="7" t="s">
        <v>363</v>
      </c>
      <c r="D25" s="8">
        <v>21046</v>
      </c>
      <c r="E25" s="290">
        <v>3.0099999999999998E-2</v>
      </c>
    </row>
    <row r="26" spans="2:5" x14ac:dyDescent="0.35">
      <c r="B26" s="7">
        <v>22</v>
      </c>
      <c r="C26" s="7" t="s">
        <v>364</v>
      </c>
      <c r="D26" s="8">
        <v>43802</v>
      </c>
      <c r="E26" s="290">
        <v>6.2700000000000006E-2</v>
      </c>
    </row>
    <row r="27" spans="2:5" x14ac:dyDescent="0.35">
      <c r="B27" s="7">
        <v>23</v>
      </c>
      <c r="C27" s="7" t="s">
        <v>365</v>
      </c>
      <c r="D27" s="8">
        <v>20436</v>
      </c>
      <c r="E27" s="290">
        <v>2.93E-2</v>
      </c>
    </row>
    <row r="28" spans="2:5" x14ac:dyDescent="0.35">
      <c r="B28" s="7">
        <v>24</v>
      </c>
      <c r="C28" s="7" t="s">
        <v>366</v>
      </c>
      <c r="D28" s="8">
        <v>16386</v>
      </c>
      <c r="E28" s="290">
        <v>2.35E-2</v>
      </c>
    </row>
    <row r="29" spans="2:5" x14ac:dyDescent="0.35">
      <c r="B29" s="7">
        <v>25</v>
      </c>
      <c r="C29" s="7" t="s">
        <v>367</v>
      </c>
      <c r="D29" s="8">
        <v>22347</v>
      </c>
      <c r="E29" s="290">
        <v>3.2000000000000001E-2</v>
      </c>
    </row>
    <row r="30" spans="2:5" x14ac:dyDescent="0.35">
      <c r="B30" s="7">
        <v>26</v>
      </c>
      <c r="C30" s="7" t="s">
        <v>368</v>
      </c>
      <c r="D30" s="8">
        <v>16311</v>
      </c>
      <c r="E30" s="290">
        <v>2.3400000000000001E-2</v>
      </c>
    </row>
    <row r="31" spans="2:5" x14ac:dyDescent="0.35">
      <c r="B31" s="23" t="s">
        <v>14</v>
      </c>
      <c r="C31" s="23"/>
      <c r="D31" s="26">
        <v>698194</v>
      </c>
      <c r="E31" s="306">
        <v>1</v>
      </c>
    </row>
  </sheetData>
  <hyperlinks>
    <hyperlink ref="G1" location="'Cotisants H. EPST par Adm. Pub.'!A1" display="Variable suivante" xr:uid="{41BEDC37-7621-4246-BCBE-87E6FA98D849}"/>
    <hyperlink ref="G2" location="'Cotisants_H EPST par province'!A1" display="Variable précédente" xr:uid="{F5A094A3-D894-4EFF-8549-666BB11171CE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FAC1-5526-41CF-8ABB-E4AC7196557A}">
  <sheetPr>
    <tabColor rgb="FFC00000"/>
  </sheetPr>
  <dimension ref="A1:E38"/>
  <sheetViews>
    <sheetView workbookViewId="0"/>
  </sheetViews>
  <sheetFormatPr baseColWidth="10" defaultColWidth="10.6640625" defaultRowHeight="15.5" x14ac:dyDescent="0.35"/>
  <cols>
    <col min="1" max="1" width="10.6640625" style="204"/>
    <col min="2" max="2" width="18.25" style="204" customWidth="1"/>
    <col min="3" max="3" width="62.83203125" style="204" customWidth="1"/>
    <col min="4" max="4" width="13.58203125" style="204" customWidth="1"/>
    <col min="5" max="5" width="17" style="204" customWidth="1"/>
    <col min="6" max="16384" width="10.6640625" style="204"/>
  </cols>
  <sheetData>
    <row r="1" spans="1:5" x14ac:dyDescent="0.35">
      <c r="A1" s="205"/>
      <c r="B1" s="205"/>
      <c r="C1" s="205"/>
      <c r="D1" s="205"/>
    </row>
    <row r="2" spans="1:5" ht="18" x14ac:dyDescent="0.4">
      <c r="A2" s="205"/>
      <c r="B2" s="207" t="s">
        <v>734</v>
      </c>
      <c r="C2" s="205"/>
      <c r="D2" s="205"/>
      <c r="E2" s="82" t="s">
        <v>256</v>
      </c>
    </row>
    <row r="3" spans="1:5" x14ac:dyDescent="0.35">
      <c r="A3" s="205"/>
      <c r="B3" s="205"/>
      <c r="C3" s="205"/>
      <c r="D3" s="205"/>
      <c r="E3" s="205"/>
    </row>
    <row r="4" spans="1:5" x14ac:dyDescent="0.35">
      <c r="A4" s="205"/>
      <c r="B4" s="267" t="s">
        <v>70</v>
      </c>
      <c r="C4" s="268" t="s">
        <v>14</v>
      </c>
      <c r="D4" s="205"/>
      <c r="E4" s="205"/>
    </row>
    <row r="5" spans="1:5" x14ac:dyDescent="0.35">
      <c r="B5" s="52">
        <v>2023</v>
      </c>
      <c r="C5" s="480">
        <v>17758530</v>
      </c>
    </row>
    <row r="6" spans="1:5" x14ac:dyDescent="0.35">
      <c r="B6" s="7" t="s">
        <v>92</v>
      </c>
      <c r="C6" s="485" t="s">
        <v>5</v>
      </c>
    </row>
    <row r="7" spans="1:5" x14ac:dyDescent="0.35">
      <c r="B7" s="7" t="s">
        <v>93</v>
      </c>
      <c r="C7" s="486" t="s">
        <v>5</v>
      </c>
    </row>
    <row r="8" spans="1:5" x14ac:dyDescent="0.35">
      <c r="B8" s="51" t="s">
        <v>94</v>
      </c>
      <c r="C8" s="488" t="s">
        <v>5</v>
      </c>
    </row>
    <row r="9" spans="1:5" x14ac:dyDescent="0.35">
      <c r="B9" s="47" t="s">
        <v>72</v>
      </c>
      <c r="C9" s="487" t="s">
        <v>5</v>
      </c>
    </row>
    <row r="10" spans="1:5" x14ac:dyDescent="0.35">
      <c r="B10" s="7" t="s">
        <v>95</v>
      </c>
      <c r="C10" s="485" t="s">
        <v>5</v>
      </c>
    </row>
    <row r="11" spans="1:5" x14ac:dyDescent="0.35">
      <c r="B11" s="7" t="s">
        <v>96</v>
      </c>
      <c r="C11" s="486" t="s">
        <v>5</v>
      </c>
    </row>
    <row r="12" spans="1:5" x14ac:dyDescent="0.35">
      <c r="B12" s="51" t="s">
        <v>97</v>
      </c>
      <c r="C12" s="491">
        <v>642780</v>
      </c>
    </row>
    <row r="13" spans="1:5" x14ac:dyDescent="0.35">
      <c r="B13" s="47" t="s">
        <v>73</v>
      </c>
      <c r="C13" s="480">
        <v>642780</v>
      </c>
    </row>
    <row r="14" spans="1:5" x14ac:dyDescent="0.35">
      <c r="B14" s="7" t="s">
        <v>98</v>
      </c>
      <c r="C14" s="484">
        <v>730420</v>
      </c>
    </row>
    <row r="15" spans="1:5" x14ac:dyDescent="0.35">
      <c r="B15" s="7" t="s">
        <v>99</v>
      </c>
      <c r="C15" s="482">
        <v>1174850</v>
      </c>
    </row>
    <row r="16" spans="1:5" x14ac:dyDescent="0.35">
      <c r="B16" s="51" t="s">
        <v>100</v>
      </c>
      <c r="C16" s="491">
        <v>1346250</v>
      </c>
    </row>
    <row r="17" spans="2:3" x14ac:dyDescent="0.35">
      <c r="B17" s="47" t="s">
        <v>74</v>
      </c>
      <c r="C17" s="480">
        <v>3251520</v>
      </c>
    </row>
    <row r="18" spans="2:3" x14ac:dyDescent="0.35">
      <c r="B18" s="7" t="s">
        <v>89</v>
      </c>
      <c r="C18" s="484">
        <v>5714530</v>
      </c>
    </row>
    <row r="19" spans="2:3" x14ac:dyDescent="0.35">
      <c r="B19" s="7" t="s">
        <v>90</v>
      </c>
      <c r="C19" s="482">
        <v>5381490</v>
      </c>
    </row>
    <row r="20" spans="2:3" x14ac:dyDescent="0.35">
      <c r="B20" s="51" t="s">
        <v>91</v>
      </c>
      <c r="C20" s="491">
        <v>2768210</v>
      </c>
    </row>
    <row r="21" spans="2:3" x14ac:dyDescent="0.35">
      <c r="B21" s="47" t="s">
        <v>71</v>
      </c>
      <c r="C21" s="480">
        <v>13864230</v>
      </c>
    </row>
    <row r="22" spans="2:3" x14ac:dyDescent="0.35">
      <c r="B22" s="52">
        <v>2024</v>
      </c>
      <c r="C22" s="509">
        <v>82978860</v>
      </c>
    </row>
    <row r="23" spans="2:3" x14ac:dyDescent="0.35">
      <c r="B23" s="7" t="s">
        <v>92</v>
      </c>
      <c r="C23" s="484">
        <v>19902770</v>
      </c>
    </row>
    <row r="24" spans="2:3" x14ac:dyDescent="0.35">
      <c r="B24" s="7" t="s">
        <v>93</v>
      </c>
      <c r="C24" s="482">
        <v>5787380</v>
      </c>
    </row>
    <row r="25" spans="2:3" x14ac:dyDescent="0.35">
      <c r="B25" s="51" t="s">
        <v>94</v>
      </c>
      <c r="C25" s="491">
        <v>6296200</v>
      </c>
    </row>
    <row r="26" spans="2:3" x14ac:dyDescent="0.35">
      <c r="B26" s="47" t="s">
        <v>72</v>
      </c>
      <c r="C26" s="480">
        <v>31986350</v>
      </c>
    </row>
    <row r="27" spans="2:3" x14ac:dyDescent="0.35">
      <c r="B27" s="7" t="s">
        <v>95</v>
      </c>
      <c r="C27" s="484">
        <v>6165500</v>
      </c>
    </row>
    <row r="28" spans="2:3" x14ac:dyDescent="0.35">
      <c r="B28" s="7" t="s">
        <v>96</v>
      </c>
      <c r="C28" s="482">
        <v>6011700</v>
      </c>
    </row>
    <row r="29" spans="2:3" x14ac:dyDescent="0.35">
      <c r="B29" s="51" t="s">
        <v>97</v>
      </c>
      <c r="C29" s="491">
        <v>4275420</v>
      </c>
    </row>
    <row r="30" spans="2:3" x14ac:dyDescent="0.35">
      <c r="B30" s="47" t="s">
        <v>73</v>
      </c>
      <c r="C30" s="480">
        <v>16452620</v>
      </c>
    </row>
    <row r="31" spans="2:3" x14ac:dyDescent="0.35">
      <c r="B31" s="7" t="s">
        <v>98</v>
      </c>
      <c r="C31" s="484">
        <v>4275420</v>
      </c>
    </row>
    <row r="32" spans="2:3" x14ac:dyDescent="0.35">
      <c r="B32" s="7" t="s">
        <v>99</v>
      </c>
      <c r="C32" s="482">
        <v>6476410</v>
      </c>
    </row>
    <row r="33" spans="2:3" x14ac:dyDescent="0.35">
      <c r="B33" s="51" t="s">
        <v>100</v>
      </c>
      <c r="C33" s="491">
        <v>5808460</v>
      </c>
    </row>
    <row r="34" spans="2:3" x14ac:dyDescent="0.35">
      <c r="B34" s="47" t="s">
        <v>74</v>
      </c>
      <c r="C34" s="480">
        <v>16560290</v>
      </c>
    </row>
    <row r="35" spans="2:3" x14ac:dyDescent="0.35">
      <c r="B35" s="7" t="s">
        <v>89</v>
      </c>
      <c r="C35" s="484">
        <v>7617070</v>
      </c>
    </row>
    <row r="36" spans="2:3" x14ac:dyDescent="0.35">
      <c r="B36" s="7" t="s">
        <v>90</v>
      </c>
      <c r="C36" s="482">
        <v>5411070</v>
      </c>
    </row>
    <row r="37" spans="2:3" x14ac:dyDescent="0.35">
      <c r="B37" s="51" t="s">
        <v>91</v>
      </c>
      <c r="C37" s="491">
        <v>4951460</v>
      </c>
    </row>
    <row r="38" spans="2:3" x14ac:dyDescent="0.35">
      <c r="B38" s="47" t="s">
        <v>71</v>
      </c>
      <c r="C38" s="480">
        <v>17979600</v>
      </c>
    </row>
  </sheetData>
  <hyperlinks>
    <hyperlink ref="E2" location="'Rente surv. mens. HEPST'!A1" display="Variable précédente" xr:uid="{39519BCE-DE3E-42CD-BB1E-EB0785D2F761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8EC2-A280-4DCD-B579-02E46014B987}">
  <sheetPr>
    <tabColor theme="0"/>
  </sheetPr>
  <dimension ref="A1:G7"/>
  <sheetViews>
    <sheetView workbookViewId="0">
      <selection activeCell="G2" sqref="G2"/>
    </sheetView>
  </sheetViews>
  <sheetFormatPr baseColWidth="10" defaultColWidth="10.6640625" defaultRowHeight="15.5" x14ac:dyDescent="0.35"/>
  <cols>
    <col min="1" max="1" width="10.6640625" style="204"/>
    <col min="2" max="2" width="19.33203125" style="204" customWidth="1"/>
    <col min="3" max="3" width="19.75" style="204" customWidth="1"/>
    <col min="4" max="5" width="29.6640625" style="204" customWidth="1"/>
    <col min="6" max="16384" width="10.6640625" style="204"/>
  </cols>
  <sheetData>
    <row r="1" spans="1:7" x14ac:dyDescent="0.35">
      <c r="A1" s="205"/>
      <c r="B1" s="205"/>
      <c r="C1" s="205"/>
      <c r="D1" s="205"/>
      <c r="E1" s="205"/>
      <c r="F1" s="205"/>
    </row>
    <row r="2" spans="1:7" ht="18" x14ac:dyDescent="0.4">
      <c r="A2" s="205"/>
      <c r="B2" s="207" t="s">
        <v>539</v>
      </c>
      <c r="C2" s="205"/>
      <c r="D2" s="205"/>
      <c r="E2" s="205"/>
      <c r="F2" s="205"/>
      <c r="G2" s="206" t="s">
        <v>255</v>
      </c>
    </row>
    <row r="3" spans="1:7" x14ac:dyDescent="0.35">
      <c r="A3" s="205"/>
      <c r="B3" s="205"/>
      <c r="C3" s="205"/>
      <c r="D3" s="205"/>
      <c r="E3" s="205"/>
      <c r="F3" s="205"/>
      <c r="G3" s="205"/>
    </row>
    <row r="4" spans="1:7" x14ac:dyDescent="0.35">
      <c r="B4" s="47" t="s">
        <v>78</v>
      </c>
      <c r="C4" s="52">
        <v>2022</v>
      </c>
      <c r="D4" s="52">
        <v>2023</v>
      </c>
      <c r="E4" s="52">
        <v>2024</v>
      </c>
    </row>
    <row r="5" spans="1:7" x14ac:dyDescent="0.35">
      <c r="B5" s="7" t="s">
        <v>536</v>
      </c>
      <c r="C5" s="8" t="s">
        <v>5</v>
      </c>
      <c r="D5" s="8" t="s">
        <v>537</v>
      </c>
      <c r="E5" s="8" t="s">
        <v>777</v>
      </c>
    </row>
    <row r="6" spans="1:7" x14ac:dyDescent="0.35">
      <c r="B6" s="7" t="s">
        <v>4</v>
      </c>
      <c r="C6" s="8" t="s">
        <v>5</v>
      </c>
      <c r="D6" s="8" t="s">
        <v>5</v>
      </c>
      <c r="E6" s="8" t="s">
        <v>776</v>
      </c>
    </row>
    <row r="7" spans="1:7" x14ac:dyDescent="0.35">
      <c r="B7" s="47" t="s">
        <v>179</v>
      </c>
      <c r="C7" s="52" t="s">
        <v>5</v>
      </c>
      <c r="D7" s="52" t="s">
        <v>5</v>
      </c>
      <c r="E7" s="493">
        <v>9.7999999999999997E-3</v>
      </c>
    </row>
  </sheetData>
  <hyperlinks>
    <hyperlink ref="G2" location="'Cotisat° Trim BRP'!A1" display="Variable suivante" xr:uid="{409AD8C0-E0C7-45DD-99B7-0FB6EE106937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0CEA1-958D-4F62-B695-DAC57DFC77C4}">
  <sheetPr>
    <tabColor theme="0"/>
  </sheetPr>
  <dimension ref="A1:F14"/>
  <sheetViews>
    <sheetView workbookViewId="0"/>
  </sheetViews>
  <sheetFormatPr baseColWidth="10" defaultColWidth="10.6640625" defaultRowHeight="15.5" x14ac:dyDescent="0.35"/>
  <cols>
    <col min="1" max="1" width="10.6640625" style="204"/>
    <col min="2" max="2" width="24.1640625" style="204" customWidth="1"/>
    <col min="3" max="3" width="50.33203125" style="204" customWidth="1"/>
    <col min="4" max="16384" width="10.6640625" style="204"/>
  </cols>
  <sheetData>
    <row r="1" spans="1:6" x14ac:dyDescent="0.35">
      <c r="A1" s="205"/>
      <c r="B1" s="205"/>
      <c r="C1" s="205"/>
      <c r="D1" s="205"/>
      <c r="E1" s="205"/>
      <c r="F1" s="206"/>
    </row>
    <row r="2" spans="1:6" ht="18" x14ac:dyDescent="0.4">
      <c r="A2" s="205"/>
      <c r="B2" s="207" t="s">
        <v>735</v>
      </c>
      <c r="C2" s="205"/>
      <c r="D2" s="205"/>
      <c r="E2" s="205"/>
      <c r="F2" s="208" t="s">
        <v>256</v>
      </c>
    </row>
    <row r="3" spans="1:6" x14ac:dyDescent="0.35">
      <c r="A3" s="205"/>
      <c r="B3" s="205"/>
      <c r="C3" s="205"/>
      <c r="D3" s="205"/>
      <c r="E3" s="205"/>
      <c r="F3" s="205"/>
    </row>
    <row r="4" spans="1:6" x14ac:dyDescent="0.35">
      <c r="B4" s="17" t="s">
        <v>70</v>
      </c>
      <c r="C4" s="270" t="s">
        <v>538</v>
      </c>
    </row>
    <row r="5" spans="1:6" x14ac:dyDescent="0.35">
      <c r="B5" s="30">
        <v>2023</v>
      </c>
      <c r="C5" s="366">
        <f>C7+C8+C9</f>
        <v>22346387665</v>
      </c>
    </row>
    <row r="6" spans="1:6" x14ac:dyDescent="0.35">
      <c r="B6" s="7" t="s">
        <v>72</v>
      </c>
      <c r="C6" s="272" t="s">
        <v>5</v>
      </c>
    </row>
    <row r="7" spans="1:6" x14ac:dyDescent="0.35">
      <c r="B7" s="7" t="s">
        <v>73</v>
      </c>
      <c r="C7" s="272">
        <v>6956673434</v>
      </c>
    </row>
    <row r="8" spans="1:6" x14ac:dyDescent="0.35">
      <c r="B8" s="7" t="s">
        <v>74</v>
      </c>
      <c r="C8" s="87">
        <v>7204436726</v>
      </c>
    </row>
    <row r="9" spans="1:6" x14ac:dyDescent="0.35">
      <c r="B9" s="274" t="s">
        <v>71</v>
      </c>
      <c r="C9" s="275">
        <v>8185277505</v>
      </c>
    </row>
    <row r="10" spans="1:6" x14ac:dyDescent="0.35">
      <c r="B10" s="30">
        <v>2024</v>
      </c>
      <c r="C10" s="271">
        <f>C11+C12+C13+C14</f>
        <v>33900873754</v>
      </c>
    </row>
    <row r="11" spans="1:6" x14ac:dyDescent="0.35">
      <c r="B11" s="7" t="s">
        <v>72</v>
      </c>
      <c r="C11" s="272">
        <v>8180791329</v>
      </c>
    </row>
    <row r="12" spans="1:6" x14ac:dyDescent="0.35">
      <c r="B12" s="7" t="s">
        <v>73</v>
      </c>
      <c r="C12" s="272">
        <v>8187114948</v>
      </c>
    </row>
    <row r="13" spans="1:6" x14ac:dyDescent="0.35">
      <c r="B13" s="7" t="s">
        <v>74</v>
      </c>
      <c r="C13" s="87">
        <v>8236681677</v>
      </c>
    </row>
    <row r="14" spans="1:6" x14ac:dyDescent="0.35">
      <c r="B14" s="274" t="s">
        <v>71</v>
      </c>
      <c r="C14" s="275">
        <v>9296285800</v>
      </c>
    </row>
  </sheetData>
  <hyperlinks>
    <hyperlink ref="F2" location="'Cotisans BRP'!A1" display="Variable précédente" xr:uid="{A792CD76-E5E9-4F55-A659-66002527B05B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785A-C20F-40A6-8440-6F4B517A506A}">
  <sheetPr>
    <tabColor theme="1"/>
  </sheetPr>
  <dimension ref="A1:G5"/>
  <sheetViews>
    <sheetView workbookViewId="0"/>
  </sheetViews>
  <sheetFormatPr baseColWidth="10" defaultColWidth="10.6640625" defaultRowHeight="15.5" x14ac:dyDescent="0.35"/>
  <cols>
    <col min="1" max="5" width="10.6640625" style="204"/>
    <col min="6" max="6" width="35.83203125" style="204" customWidth="1"/>
    <col min="7" max="16384" width="10.6640625" style="204"/>
  </cols>
  <sheetData>
    <row r="1" spans="1:7" x14ac:dyDescent="0.35">
      <c r="A1" s="205"/>
      <c r="B1" s="205"/>
      <c r="C1" s="205"/>
      <c r="D1" s="205"/>
      <c r="E1" s="205"/>
      <c r="F1" s="205"/>
      <c r="G1" s="206"/>
    </row>
    <row r="2" spans="1:7" ht="18" x14ac:dyDescent="0.4">
      <c r="A2" s="205"/>
      <c r="B2" s="207" t="s">
        <v>500</v>
      </c>
      <c r="C2" s="205"/>
      <c r="D2" s="205"/>
      <c r="E2" s="205"/>
      <c r="F2" s="205"/>
      <c r="G2" s="208" t="s">
        <v>256</v>
      </c>
    </row>
    <row r="5" spans="1:7" x14ac:dyDescent="0.35">
      <c r="B5" s="276" t="s">
        <v>540</v>
      </c>
    </row>
  </sheetData>
  <hyperlinks>
    <hyperlink ref="G2" location="'Cotisat° Trim BRP'!A1" display="Variable précédente" xr:uid="{F89931B2-A10A-4F79-8AD6-3BEEA033D827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66BC-79DB-4DB8-BD31-5BC48D646292}">
  <sheetPr>
    <tabColor theme="0"/>
  </sheetPr>
  <dimension ref="A1:G7"/>
  <sheetViews>
    <sheetView workbookViewId="0"/>
  </sheetViews>
  <sheetFormatPr baseColWidth="10" defaultColWidth="10.6640625" defaultRowHeight="15.5" x14ac:dyDescent="0.35"/>
  <cols>
    <col min="1" max="1" width="10.6640625" style="204"/>
    <col min="2" max="2" width="18" style="204" customWidth="1"/>
    <col min="3" max="3" width="19.6640625" style="204" customWidth="1"/>
    <col min="4" max="4" width="23.25" style="204" customWidth="1"/>
    <col min="5" max="5" width="21.5" style="204" customWidth="1"/>
    <col min="6" max="16384" width="10.6640625" style="204"/>
  </cols>
  <sheetData>
    <row r="1" spans="1:7" x14ac:dyDescent="0.35">
      <c r="A1" s="205"/>
      <c r="B1" s="205"/>
      <c r="C1" s="205"/>
      <c r="D1" s="205"/>
      <c r="E1" s="205"/>
      <c r="F1" s="205"/>
    </row>
    <row r="2" spans="1:7" ht="18" x14ac:dyDescent="0.4">
      <c r="A2" s="205"/>
      <c r="B2" s="207" t="s">
        <v>736</v>
      </c>
      <c r="C2" s="205"/>
      <c r="D2" s="205"/>
      <c r="E2" s="205"/>
      <c r="F2" s="205"/>
      <c r="G2" s="206" t="s">
        <v>255</v>
      </c>
    </row>
    <row r="3" spans="1:7" x14ac:dyDescent="0.35">
      <c r="A3" s="205"/>
      <c r="B3" s="205"/>
      <c r="C3" s="205"/>
      <c r="D3" s="205"/>
      <c r="E3" s="205"/>
      <c r="F3" s="205"/>
      <c r="G3" s="205"/>
    </row>
    <row r="4" spans="1:7" x14ac:dyDescent="0.35">
      <c r="B4" s="47" t="s">
        <v>78</v>
      </c>
      <c r="C4" s="52">
        <v>2022</v>
      </c>
      <c r="D4" s="52">
        <v>2023</v>
      </c>
      <c r="E4" s="52">
        <v>2024</v>
      </c>
    </row>
    <row r="5" spans="1:7" x14ac:dyDescent="0.35">
      <c r="B5" s="7" t="s">
        <v>536</v>
      </c>
      <c r="C5" s="8" t="s">
        <v>5</v>
      </c>
      <c r="D5" s="8">
        <v>218899</v>
      </c>
      <c r="E5" s="8">
        <v>219327</v>
      </c>
    </row>
    <row r="6" spans="1:7" x14ac:dyDescent="0.35">
      <c r="B6" s="7" t="s">
        <v>4</v>
      </c>
      <c r="C6" s="8" t="s">
        <v>5</v>
      </c>
      <c r="D6" s="8" t="s">
        <v>5</v>
      </c>
      <c r="E6" s="8">
        <v>428</v>
      </c>
    </row>
    <row r="7" spans="1:7" x14ac:dyDescent="0.35">
      <c r="B7" s="47" t="s">
        <v>179</v>
      </c>
      <c r="C7" s="52" t="s">
        <v>5</v>
      </c>
      <c r="D7" s="52" t="s">
        <v>5</v>
      </c>
      <c r="E7" s="493">
        <v>1.9499999999999999E-3</v>
      </c>
    </row>
  </sheetData>
  <hyperlinks>
    <hyperlink ref="G2" location="'Cotisat° trim RC'!A1" display="Variable suivante" xr:uid="{65FEE790-56FC-4890-8248-4B910340D78A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95C8-6E95-46ED-A6E5-5D3F6F438313}">
  <sheetPr>
    <tabColor theme="0"/>
  </sheetPr>
  <dimension ref="A1:G14"/>
  <sheetViews>
    <sheetView workbookViewId="0">
      <selection activeCell="E12" sqref="E12"/>
    </sheetView>
  </sheetViews>
  <sheetFormatPr baseColWidth="10" defaultColWidth="10.6640625" defaultRowHeight="15.5" x14ac:dyDescent="0.35"/>
  <cols>
    <col min="1" max="1" width="10.6640625" style="204"/>
    <col min="2" max="2" width="28.6640625" style="204" customWidth="1"/>
    <col min="3" max="3" width="40.1640625" style="204" customWidth="1"/>
    <col min="4" max="16384" width="10.6640625" style="204"/>
  </cols>
  <sheetData>
    <row r="1" spans="1:7" x14ac:dyDescent="0.35">
      <c r="A1" s="205"/>
      <c r="B1" s="205"/>
      <c r="C1" s="205"/>
      <c r="D1" s="205"/>
      <c r="E1" s="205"/>
      <c r="F1" s="205"/>
      <c r="G1" s="206"/>
    </row>
    <row r="2" spans="1:7" ht="18" x14ac:dyDescent="0.4">
      <c r="A2" s="205"/>
      <c r="B2" s="207" t="s">
        <v>504</v>
      </c>
      <c r="C2" s="205"/>
      <c r="D2" s="205"/>
      <c r="E2" s="205"/>
      <c r="F2" s="205"/>
      <c r="G2" s="208" t="s">
        <v>256</v>
      </c>
    </row>
    <row r="3" spans="1:7" x14ac:dyDescent="0.35">
      <c r="A3" s="205"/>
      <c r="B3" s="205"/>
      <c r="C3" s="205"/>
      <c r="D3" s="205"/>
      <c r="E3" s="205"/>
      <c r="F3" s="205"/>
      <c r="G3" s="205"/>
    </row>
    <row r="4" spans="1:7" x14ac:dyDescent="0.35">
      <c r="B4" s="17" t="s">
        <v>70</v>
      </c>
      <c r="C4" s="270" t="s">
        <v>538</v>
      </c>
      <c r="D4" s="273"/>
    </row>
    <row r="5" spans="1:7" x14ac:dyDescent="0.35">
      <c r="B5" s="30">
        <v>2023</v>
      </c>
      <c r="C5" s="366" t="s">
        <v>629</v>
      </c>
      <c r="D5" s="198"/>
    </row>
    <row r="6" spans="1:7" x14ac:dyDescent="0.35">
      <c r="B6" s="7" t="s">
        <v>72</v>
      </c>
      <c r="C6" s="272" t="s">
        <v>5</v>
      </c>
      <c r="D6" s="198"/>
    </row>
    <row r="7" spans="1:7" x14ac:dyDescent="0.35">
      <c r="B7" s="7" t="s">
        <v>73</v>
      </c>
      <c r="C7" s="272" t="s">
        <v>5</v>
      </c>
      <c r="D7" s="273"/>
    </row>
    <row r="8" spans="1:7" x14ac:dyDescent="0.35">
      <c r="B8" s="7" t="s">
        <v>74</v>
      </c>
      <c r="C8" s="87">
        <v>16731880053</v>
      </c>
    </row>
    <row r="9" spans="1:7" x14ac:dyDescent="0.35">
      <c r="B9" s="274" t="s">
        <v>71</v>
      </c>
      <c r="C9" s="275">
        <v>13501097237</v>
      </c>
    </row>
    <row r="10" spans="1:7" x14ac:dyDescent="0.35">
      <c r="B10" s="30">
        <v>2024</v>
      </c>
      <c r="C10" s="271">
        <f>C11+C12+C13+C14</f>
        <v>55229694789</v>
      </c>
      <c r="E10" s="275">
        <f>C10/2850</f>
        <v>19378840.276842106</v>
      </c>
    </row>
    <row r="11" spans="1:7" x14ac:dyDescent="0.35">
      <c r="B11" s="7" t="s">
        <v>72</v>
      </c>
      <c r="C11" s="272">
        <v>13380422427</v>
      </c>
      <c r="E11" s="204">
        <f>C11/3</f>
        <v>4460140809</v>
      </c>
    </row>
    <row r="12" spans="1:7" x14ac:dyDescent="0.35">
      <c r="B12" s="7" t="s">
        <v>73</v>
      </c>
      <c r="C12" s="272">
        <v>13380581085</v>
      </c>
    </row>
    <row r="13" spans="1:7" x14ac:dyDescent="0.35">
      <c r="B13" s="7" t="s">
        <v>74</v>
      </c>
      <c r="C13" s="87">
        <v>13709428977</v>
      </c>
    </row>
    <row r="14" spans="1:7" x14ac:dyDescent="0.35">
      <c r="B14" s="274" t="s">
        <v>71</v>
      </c>
      <c r="C14" s="275">
        <v>14759262300</v>
      </c>
    </row>
  </sheetData>
  <hyperlinks>
    <hyperlink ref="G2" location="'Cotisants RC'!A1" display="Variable précédente" xr:uid="{A921C928-890E-49F2-88E1-82DB86CB0A3A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90E2-AAFC-4C18-942F-4D3697801870}">
  <sheetPr>
    <tabColor theme="9"/>
  </sheetPr>
  <dimension ref="A1:G47"/>
  <sheetViews>
    <sheetView workbookViewId="0">
      <selection activeCell="E2" sqref="E2"/>
    </sheetView>
  </sheetViews>
  <sheetFormatPr baseColWidth="10" defaultColWidth="10.6640625" defaultRowHeight="15.5" x14ac:dyDescent="0.35"/>
  <cols>
    <col min="1" max="1" width="10.6640625" style="204"/>
    <col min="2" max="2" width="30.83203125" style="204" customWidth="1"/>
    <col min="3" max="3" width="44.1640625" style="204" customWidth="1"/>
    <col min="4" max="16384" width="10.6640625" style="204"/>
  </cols>
  <sheetData>
    <row r="1" spans="1:7" x14ac:dyDescent="0.35">
      <c r="A1" s="205"/>
      <c r="B1" s="205"/>
      <c r="C1" s="205"/>
      <c r="D1" s="205"/>
      <c r="F1" s="205"/>
    </row>
    <row r="2" spans="1:7" ht="18" x14ac:dyDescent="0.4">
      <c r="A2" s="205"/>
      <c r="B2" s="207" t="s">
        <v>642</v>
      </c>
      <c r="C2" s="205"/>
      <c r="D2" s="205"/>
      <c r="E2" s="206" t="s">
        <v>255</v>
      </c>
      <c r="F2" s="205"/>
      <c r="G2" s="208"/>
    </row>
    <row r="3" spans="1:7" x14ac:dyDescent="0.35">
      <c r="A3" s="205"/>
      <c r="B3" s="205"/>
      <c r="C3" s="205"/>
      <c r="D3" s="205"/>
      <c r="E3" s="205"/>
      <c r="F3" s="205"/>
      <c r="G3" s="205"/>
    </row>
    <row r="4" spans="1:7" x14ac:dyDescent="0.35">
      <c r="B4" s="17" t="s">
        <v>70</v>
      </c>
      <c r="C4" s="270" t="s">
        <v>14</v>
      </c>
      <c r="D4" s="273"/>
    </row>
    <row r="5" spans="1:7" x14ac:dyDescent="0.35">
      <c r="B5" s="30">
        <v>2022</v>
      </c>
      <c r="C5" s="366">
        <v>9810107490</v>
      </c>
      <c r="D5" s="198"/>
    </row>
    <row r="6" spans="1:7" x14ac:dyDescent="0.35">
      <c r="B6" s="7" t="s">
        <v>98</v>
      </c>
      <c r="C6" s="272">
        <v>1635017915</v>
      </c>
      <c r="D6" s="198"/>
    </row>
    <row r="7" spans="1:7" x14ac:dyDescent="0.35">
      <c r="B7" s="7" t="s">
        <v>99</v>
      </c>
      <c r="C7" s="272">
        <v>1635017915</v>
      </c>
      <c r="D7" s="273"/>
    </row>
    <row r="8" spans="1:7" x14ac:dyDescent="0.35">
      <c r="B8" s="129" t="s">
        <v>100</v>
      </c>
      <c r="C8" s="363">
        <v>1635017915</v>
      </c>
    </row>
    <row r="9" spans="1:7" x14ac:dyDescent="0.35">
      <c r="B9" s="364" t="s">
        <v>74</v>
      </c>
      <c r="C9" s="365">
        <v>4905053745</v>
      </c>
    </row>
    <row r="10" spans="1:7" x14ac:dyDescent="0.35">
      <c r="B10" s="197" t="s">
        <v>89</v>
      </c>
      <c r="C10" s="272">
        <v>1635017915</v>
      </c>
    </row>
    <row r="11" spans="1:7" x14ac:dyDescent="0.35">
      <c r="B11" s="197" t="s">
        <v>90</v>
      </c>
      <c r="C11" s="272">
        <v>1635017915</v>
      </c>
    </row>
    <row r="12" spans="1:7" x14ac:dyDescent="0.35">
      <c r="B12" s="197" t="s">
        <v>91</v>
      </c>
      <c r="C12" s="272">
        <v>1635017915</v>
      </c>
    </row>
    <row r="13" spans="1:7" x14ac:dyDescent="0.35">
      <c r="B13" s="364" t="s">
        <v>71</v>
      </c>
      <c r="C13" s="365">
        <v>4905053745</v>
      </c>
    </row>
    <row r="14" spans="1:7" x14ac:dyDescent="0.35">
      <c r="B14" s="30">
        <v>2023</v>
      </c>
      <c r="C14" s="30" t="s">
        <v>643</v>
      </c>
    </row>
    <row r="15" spans="1:7" x14ac:dyDescent="0.35">
      <c r="B15" s="7" t="s">
        <v>92</v>
      </c>
      <c r="C15" s="272">
        <v>1635017915</v>
      </c>
    </row>
    <row r="16" spans="1:7" x14ac:dyDescent="0.35">
      <c r="B16" s="7" t="s">
        <v>93</v>
      </c>
      <c r="C16" s="272">
        <v>1635017915</v>
      </c>
    </row>
    <row r="17" spans="2:3" x14ac:dyDescent="0.35">
      <c r="B17" s="7" t="s">
        <v>94</v>
      </c>
      <c r="C17" s="272">
        <v>1635017915</v>
      </c>
    </row>
    <row r="18" spans="2:3" x14ac:dyDescent="0.35">
      <c r="B18" s="138" t="s">
        <v>72</v>
      </c>
      <c r="C18" s="369">
        <v>4905053745</v>
      </c>
    </row>
    <row r="19" spans="2:3" x14ac:dyDescent="0.35">
      <c r="B19" s="7" t="s">
        <v>95</v>
      </c>
      <c r="C19" s="272">
        <v>1635017915</v>
      </c>
    </row>
    <row r="20" spans="2:3" x14ac:dyDescent="0.35">
      <c r="B20" s="7" t="s">
        <v>96</v>
      </c>
      <c r="C20" s="272">
        <v>1635017915</v>
      </c>
    </row>
    <row r="21" spans="2:3" x14ac:dyDescent="0.35">
      <c r="B21" s="7" t="s">
        <v>97</v>
      </c>
      <c r="C21" s="272">
        <v>1635017915</v>
      </c>
    </row>
    <row r="22" spans="2:3" x14ac:dyDescent="0.35">
      <c r="B22" s="364" t="s">
        <v>73</v>
      </c>
      <c r="C22" s="365">
        <v>4905053745</v>
      </c>
    </row>
    <row r="23" spans="2:3" x14ac:dyDescent="0.35">
      <c r="B23" s="7" t="s">
        <v>98</v>
      </c>
      <c r="C23" s="272">
        <v>1635017915</v>
      </c>
    </row>
    <row r="24" spans="2:3" x14ac:dyDescent="0.35">
      <c r="B24" s="7" t="s">
        <v>99</v>
      </c>
      <c r="C24" s="272">
        <v>1635017915</v>
      </c>
    </row>
    <row r="25" spans="2:3" x14ac:dyDescent="0.35">
      <c r="B25" s="7" t="s">
        <v>100</v>
      </c>
      <c r="C25" s="272">
        <v>1635017915</v>
      </c>
    </row>
    <row r="26" spans="2:3" x14ac:dyDescent="0.35">
      <c r="B26" s="364" t="s">
        <v>74</v>
      </c>
      <c r="C26" s="365">
        <v>4905053745</v>
      </c>
    </row>
    <row r="27" spans="2:3" x14ac:dyDescent="0.35">
      <c r="B27" s="7" t="s">
        <v>89</v>
      </c>
      <c r="C27" s="272">
        <v>1635017915</v>
      </c>
    </row>
    <row r="28" spans="2:3" x14ac:dyDescent="0.35">
      <c r="B28" s="7" t="s">
        <v>90</v>
      </c>
      <c r="C28" s="272">
        <v>1635017915</v>
      </c>
    </row>
    <row r="29" spans="2:3" x14ac:dyDescent="0.35">
      <c r="B29" s="7" t="s">
        <v>91</v>
      </c>
      <c r="C29" s="272">
        <v>1635017915</v>
      </c>
    </row>
    <row r="30" spans="2:3" x14ac:dyDescent="0.35">
      <c r="B30" s="364" t="s">
        <v>71</v>
      </c>
      <c r="C30" s="365">
        <v>4905053745</v>
      </c>
    </row>
    <row r="31" spans="2:3" x14ac:dyDescent="0.35">
      <c r="B31" s="30">
        <v>2024</v>
      </c>
      <c r="C31" s="317" t="s">
        <v>643</v>
      </c>
    </row>
    <row r="32" spans="2:3" x14ac:dyDescent="0.35">
      <c r="B32" s="7" t="s">
        <v>92</v>
      </c>
      <c r="C32" s="272">
        <v>1635017915</v>
      </c>
    </row>
    <row r="33" spans="2:3" x14ac:dyDescent="0.35">
      <c r="B33" s="7" t="s">
        <v>93</v>
      </c>
      <c r="C33" s="272">
        <v>1635017915</v>
      </c>
    </row>
    <row r="34" spans="2:3" x14ac:dyDescent="0.35">
      <c r="B34" s="7" t="s">
        <v>94</v>
      </c>
      <c r="C34" s="272">
        <v>1635017915</v>
      </c>
    </row>
    <row r="35" spans="2:3" x14ac:dyDescent="0.35">
      <c r="B35" s="138" t="s">
        <v>72</v>
      </c>
      <c r="C35" s="369">
        <v>4905053745</v>
      </c>
    </row>
    <row r="36" spans="2:3" x14ac:dyDescent="0.35">
      <c r="B36" s="7" t="s">
        <v>95</v>
      </c>
      <c r="C36" s="272">
        <v>1635017915</v>
      </c>
    </row>
    <row r="37" spans="2:3" x14ac:dyDescent="0.35">
      <c r="B37" s="7" t="s">
        <v>96</v>
      </c>
      <c r="C37" s="272">
        <v>1635017915</v>
      </c>
    </row>
    <row r="38" spans="2:3" x14ac:dyDescent="0.35">
      <c r="B38" s="7" t="s">
        <v>97</v>
      </c>
      <c r="C38" s="272">
        <v>1635017915</v>
      </c>
    </row>
    <row r="39" spans="2:3" x14ac:dyDescent="0.35">
      <c r="B39" s="364" t="s">
        <v>73</v>
      </c>
      <c r="C39" s="365">
        <v>4905053745</v>
      </c>
    </row>
    <row r="40" spans="2:3" x14ac:dyDescent="0.35">
      <c r="B40" s="7" t="s">
        <v>98</v>
      </c>
      <c r="C40" s="272">
        <v>1635017915</v>
      </c>
    </row>
    <row r="41" spans="2:3" x14ac:dyDescent="0.35">
      <c r="B41" s="7" t="s">
        <v>99</v>
      </c>
      <c r="C41" s="272">
        <v>1635017915</v>
      </c>
    </row>
    <row r="42" spans="2:3" x14ac:dyDescent="0.35">
      <c r="B42" s="7" t="s">
        <v>100</v>
      </c>
      <c r="C42" s="272">
        <v>1635017915</v>
      </c>
    </row>
    <row r="43" spans="2:3" x14ac:dyDescent="0.35">
      <c r="B43" s="364" t="s">
        <v>74</v>
      </c>
      <c r="C43" s="365">
        <v>4905053745</v>
      </c>
    </row>
    <row r="44" spans="2:3" x14ac:dyDescent="0.35">
      <c r="B44" s="7" t="s">
        <v>89</v>
      </c>
      <c r="C44" s="272">
        <v>1635017915</v>
      </c>
    </row>
    <row r="45" spans="2:3" x14ac:dyDescent="0.35">
      <c r="B45" s="7" t="s">
        <v>90</v>
      </c>
      <c r="C45" s="272">
        <v>1635017915</v>
      </c>
    </row>
    <row r="46" spans="2:3" x14ac:dyDescent="0.35">
      <c r="B46" s="7" t="s">
        <v>91</v>
      </c>
      <c r="C46" s="272">
        <v>1635017915</v>
      </c>
    </row>
    <row r="47" spans="2:3" x14ac:dyDescent="0.35">
      <c r="B47" s="364" t="s">
        <v>71</v>
      </c>
      <c r="C47" s="365">
        <v>4905053745</v>
      </c>
    </row>
  </sheetData>
  <hyperlinks>
    <hyperlink ref="E2" location="'Beneficiaires Basc'!A1" display="Variable suivante" xr:uid="{C4A77D9E-B118-4939-858E-F439B04821CC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CA79-DEF8-4799-A580-1FAEB4D1C1EA}">
  <sheetPr>
    <tabColor theme="0"/>
  </sheetPr>
  <dimension ref="A1:G9"/>
  <sheetViews>
    <sheetView workbookViewId="0">
      <selection activeCell="G2" sqref="G2"/>
    </sheetView>
  </sheetViews>
  <sheetFormatPr baseColWidth="10" defaultColWidth="10.6640625" defaultRowHeight="15.5" x14ac:dyDescent="0.35"/>
  <cols>
    <col min="1" max="1" width="10.6640625" style="204"/>
    <col min="2" max="2" width="26.25" style="204" customWidth="1"/>
    <col min="3" max="3" width="23" style="204" customWidth="1"/>
    <col min="4" max="4" width="25" style="204" customWidth="1"/>
    <col min="5" max="5" width="24.58203125" style="204" customWidth="1"/>
    <col min="6" max="16384" width="10.6640625" style="204"/>
  </cols>
  <sheetData>
    <row r="1" spans="1:7" x14ac:dyDescent="0.35">
      <c r="A1" s="205"/>
      <c r="B1" s="205"/>
      <c r="C1" s="205"/>
      <c r="D1" s="205"/>
      <c r="E1" s="205"/>
      <c r="F1" s="205"/>
    </row>
    <row r="2" spans="1:7" ht="18" x14ac:dyDescent="0.4">
      <c r="A2" s="205"/>
      <c r="B2" s="207" t="s">
        <v>510</v>
      </c>
      <c r="C2" s="205"/>
      <c r="D2" s="205"/>
      <c r="E2" s="205"/>
      <c r="F2" s="205"/>
      <c r="G2" s="206" t="s">
        <v>255</v>
      </c>
    </row>
    <row r="4" spans="1:7" x14ac:dyDescent="0.35">
      <c r="B4" s="47" t="s">
        <v>78</v>
      </c>
      <c r="C4" s="52">
        <v>2022</v>
      </c>
      <c r="D4" s="52">
        <v>2023</v>
      </c>
      <c r="E4" s="52">
        <v>2024</v>
      </c>
    </row>
    <row r="5" spans="1:7" ht="17" customHeight="1" x14ac:dyDescent="0.35">
      <c r="B5" s="7" t="s">
        <v>541</v>
      </c>
      <c r="C5" s="8">
        <v>3653</v>
      </c>
      <c r="D5" s="415" t="s">
        <v>630</v>
      </c>
      <c r="E5" s="287" t="s">
        <v>756</v>
      </c>
    </row>
    <row r="6" spans="1:7" ht="17" customHeight="1" x14ac:dyDescent="0.35">
      <c r="B6" s="129" t="s">
        <v>543</v>
      </c>
      <c r="C6" s="170">
        <v>6177</v>
      </c>
      <c r="D6" s="416" t="s">
        <v>631</v>
      </c>
      <c r="E6" s="329" t="s">
        <v>757</v>
      </c>
    </row>
    <row r="7" spans="1:7" x14ac:dyDescent="0.35">
      <c r="B7" s="331" t="s">
        <v>14</v>
      </c>
      <c r="C7" s="332">
        <v>9830</v>
      </c>
      <c r="D7" s="420" t="s">
        <v>632</v>
      </c>
      <c r="E7" s="334" t="s">
        <v>758</v>
      </c>
    </row>
    <row r="8" spans="1:7" x14ac:dyDescent="0.35">
      <c r="B8" s="44" t="s">
        <v>4</v>
      </c>
      <c r="C8" s="333" t="s">
        <v>5</v>
      </c>
      <c r="D8" s="421" t="s">
        <v>633</v>
      </c>
      <c r="E8" s="330" t="s">
        <v>759</v>
      </c>
    </row>
    <row r="9" spans="1:7" x14ac:dyDescent="0.35">
      <c r="B9" s="269" t="s">
        <v>179</v>
      </c>
      <c r="C9" s="278" t="s">
        <v>5</v>
      </c>
      <c r="D9" s="227">
        <v>0.4224</v>
      </c>
      <c r="E9" s="284">
        <v>-0.22789999999999999</v>
      </c>
    </row>
  </sheetData>
  <hyperlinks>
    <hyperlink ref="G2" location="'Ayant droit retr Basc'!A1" display="Variable suivante" xr:uid="{A7C917A8-7900-46CC-9D8D-C2558E30EDB7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C1E6-5B1D-4F7D-925D-FD8E454A303A}">
  <sheetPr>
    <tabColor theme="0"/>
  </sheetPr>
  <dimension ref="A1:G13"/>
  <sheetViews>
    <sheetView workbookViewId="0">
      <selection activeCell="G1" sqref="G1"/>
    </sheetView>
  </sheetViews>
  <sheetFormatPr baseColWidth="10" defaultColWidth="10.6640625" defaultRowHeight="15.5" x14ac:dyDescent="0.35"/>
  <cols>
    <col min="1" max="1" width="10.6640625" style="204"/>
    <col min="2" max="2" width="26.25" style="204" customWidth="1"/>
    <col min="3" max="3" width="17.33203125" style="204" customWidth="1"/>
    <col min="4" max="4" width="21.08203125" style="204" customWidth="1"/>
    <col min="5" max="5" width="21.33203125" style="204" customWidth="1"/>
    <col min="6" max="16384" width="10.6640625" style="204"/>
  </cols>
  <sheetData>
    <row r="1" spans="1:7" x14ac:dyDescent="0.35">
      <c r="A1" s="205"/>
      <c r="B1" s="205"/>
      <c r="C1" s="205"/>
      <c r="D1" s="205"/>
      <c r="E1" s="205"/>
      <c r="F1" s="205"/>
      <c r="G1" s="206" t="s">
        <v>255</v>
      </c>
    </row>
    <row r="2" spans="1:7" ht="18" x14ac:dyDescent="0.4">
      <c r="A2" s="205"/>
      <c r="B2" s="207" t="s">
        <v>544</v>
      </c>
      <c r="C2" s="207"/>
      <c r="D2" s="205"/>
      <c r="E2" s="205"/>
      <c r="F2" s="205"/>
      <c r="G2" s="208" t="s">
        <v>256</v>
      </c>
    </row>
    <row r="4" spans="1:7" x14ac:dyDescent="0.35">
      <c r="B4" s="47" t="s">
        <v>545</v>
      </c>
      <c r="C4" s="52">
        <v>2022</v>
      </c>
      <c r="D4" s="52">
        <v>2023</v>
      </c>
      <c r="E4" s="426">
        <v>2024</v>
      </c>
    </row>
    <row r="5" spans="1:7" x14ac:dyDescent="0.35">
      <c r="B5" s="7" t="s">
        <v>546</v>
      </c>
      <c r="C5" s="8" t="s">
        <v>5</v>
      </c>
      <c r="D5" s="415">
        <v>8741</v>
      </c>
      <c r="E5" s="423" t="s">
        <v>760</v>
      </c>
    </row>
    <row r="6" spans="1:7" x14ac:dyDescent="0.35">
      <c r="B6" s="129" t="s">
        <v>547</v>
      </c>
      <c r="C6" s="170" t="s">
        <v>5</v>
      </c>
      <c r="D6" s="416">
        <v>719</v>
      </c>
      <c r="E6" s="424">
        <v>720</v>
      </c>
    </row>
    <row r="7" spans="1:7" x14ac:dyDescent="0.35">
      <c r="B7" s="78" t="s">
        <v>14</v>
      </c>
      <c r="C7" s="55" t="s">
        <v>5</v>
      </c>
      <c r="D7" s="422">
        <v>9460</v>
      </c>
      <c r="E7" s="425" t="s">
        <v>757</v>
      </c>
    </row>
    <row r="8" spans="1:7" x14ac:dyDescent="0.35">
      <c r="B8" s="7" t="s">
        <v>4</v>
      </c>
      <c r="C8" s="8" t="s">
        <v>5</v>
      </c>
      <c r="D8" s="415" t="s">
        <v>5</v>
      </c>
      <c r="E8" s="423" t="s">
        <v>761</v>
      </c>
    </row>
    <row r="9" spans="1:7" x14ac:dyDescent="0.35">
      <c r="B9" s="269" t="s">
        <v>179</v>
      </c>
      <c r="C9" s="278" t="s">
        <v>5</v>
      </c>
      <c r="D9" s="352" t="s">
        <v>5</v>
      </c>
      <c r="E9" s="288">
        <v>-0.1242</v>
      </c>
    </row>
    <row r="13" spans="1:7" x14ac:dyDescent="0.35">
      <c r="C13" s="345"/>
    </row>
  </sheetData>
  <hyperlinks>
    <hyperlink ref="G1" location="'Retr Basc par grade'!A1" display="Variable suivante" xr:uid="{5F54E2B8-8AFF-4BB3-BD85-974426B2F83C}"/>
    <hyperlink ref="G2" location="'Beneficiaires Basc'!A1" display="Variable précédente" xr:uid="{E53EB9CA-FDCF-49EF-8FF4-E4778A62FBA5}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95CC-932C-439F-A347-A2F062E91326}">
  <sheetPr>
    <tabColor theme="0"/>
  </sheetPr>
  <dimension ref="A1:G16"/>
  <sheetViews>
    <sheetView workbookViewId="0">
      <selection activeCell="G1" sqref="G1"/>
    </sheetView>
  </sheetViews>
  <sheetFormatPr baseColWidth="10" defaultColWidth="10.6640625" defaultRowHeight="15.5" x14ac:dyDescent="0.35"/>
  <cols>
    <col min="1" max="1" width="10.6640625" style="204"/>
    <col min="2" max="2" width="19.75" style="204" customWidth="1"/>
    <col min="3" max="3" width="18.4140625" style="204" customWidth="1"/>
    <col min="4" max="4" width="18.75" style="204" customWidth="1"/>
    <col min="5" max="5" width="12.58203125" style="204" customWidth="1"/>
    <col min="6" max="16384" width="10.6640625" style="204"/>
  </cols>
  <sheetData>
    <row r="1" spans="1:7" x14ac:dyDescent="0.35">
      <c r="A1" s="205"/>
      <c r="B1" s="205"/>
      <c r="C1" s="205"/>
      <c r="D1" s="205"/>
      <c r="E1" s="205"/>
      <c r="F1" s="205"/>
      <c r="G1" s="206" t="s">
        <v>255</v>
      </c>
    </row>
    <row r="2" spans="1:7" ht="18" x14ac:dyDescent="0.4">
      <c r="A2" s="205"/>
      <c r="B2" s="207" t="s">
        <v>512</v>
      </c>
      <c r="C2" s="205"/>
      <c r="D2" s="205"/>
      <c r="E2" s="205"/>
      <c r="F2" s="205"/>
      <c r="G2" s="208" t="s">
        <v>256</v>
      </c>
    </row>
    <row r="4" spans="1:7" x14ac:dyDescent="0.35">
      <c r="B4" s="47" t="s">
        <v>101</v>
      </c>
      <c r="C4" s="328">
        <v>2023</v>
      </c>
      <c r="D4" s="328">
        <v>2024</v>
      </c>
      <c r="E4" s="280" t="s">
        <v>7</v>
      </c>
    </row>
    <row r="5" spans="1:7" x14ac:dyDescent="0.35">
      <c r="B5" s="7" t="s">
        <v>59</v>
      </c>
      <c r="C5" s="8">
        <v>373</v>
      </c>
      <c r="D5" s="8">
        <v>83</v>
      </c>
      <c r="E5" s="181">
        <v>3.3099999999999997E-2</v>
      </c>
    </row>
    <row r="6" spans="1:7" x14ac:dyDescent="0.35">
      <c r="B6" s="7" t="s">
        <v>60</v>
      </c>
      <c r="C6" s="8">
        <v>337</v>
      </c>
      <c r="D6" s="8">
        <v>45</v>
      </c>
      <c r="E6" s="181">
        <v>1.7899999999999999E-2</v>
      </c>
    </row>
    <row r="7" spans="1:7" x14ac:dyDescent="0.35">
      <c r="B7" s="7" t="s">
        <v>61</v>
      </c>
      <c r="C7" s="8">
        <v>613</v>
      </c>
      <c r="D7" s="8">
        <v>362</v>
      </c>
      <c r="E7" s="181">
        <v>0.14419999999999999</v>
      </c>
    </row>
    <row r="8" spans="1:7" x14ac:dyDescent="0.35">
      <c r="B8" s="7" t="s">
        <v>62</v>
      </c>
      <c r="C8" s="8">
        <v>877</v>
      </c>
      <c r="D8" s="8">
        <v>273</v>
      </c>
      <c r="E8" s="181">
        <v>0.10879999999999999</v>
      </c>
    </row>
    <row r="9" spans="1:7" x14ac:dyDescent="0.35">
      <c r="B9" s="7" t="s">
        <v>63</v>
      </c>
      <c r="C9" s="8">
        <v>727</v>
      </c>
      <c r="D9" s="8">
        <v>631</v>
      </c>
      <c r="E9" s="181">
        <v>0.25140000000000001</v>
      </c>
    </row>
    <row r="10" spans="1:7" x14ac:dyDescent="0.35">
      <c r="B10" s="7" t="s">
        <v>64</v>
      </c>
      <c r="C10" s="8">
        <v>615</v>
      </c>
      <c r="D10" s="8">
        <v>545</v>
      </c>
      <c r="E10" s="181">
        <v>0.21709999999999999</v>
      </c>
    </row>
    <row r="11" spans="1:7" x14ac:dyDescent="0.35">
      <c r="B11" s="7" t="s">
        <v>65</v>
      </c>
      <c r="C11" s="8">
        <v>436</v>
      </c>
      <c r="D11" s="8">
        <v>195</v>
      </c>
      <c r="E11" s="181">
        <v>7.7700000000000005E-2</v>
      </c>
    </row>
    <row r="12" spans="1:7" x14ac:dyDescent="0.35">
      <c r="B12" s="7" t="s">
        <v>66</v>
      </c>
      <c r="C12" s="8">
        <v>344</v>
      </c>
      <c r="D12" s="8">
        <v>163</v>
      </c>
      <c r="E12" s="181">
        <v>6.4899999999999999E-2</v>
      </c>
    </row>
    <row r="13" spans="1:7" x14ac:dyDescent="0.35">
      <c r="B13" s="7" t="s">
        <v>67</v>
      </c>
      <c r="C13" s="8">
        <v>121</v>
      </c>
      <c r="D13" s="8">
        <v>107</v>
      </c>
      <c r="E13" s="181">
        <v>4.2599999999999999E-2</v>
      </c>
    </row>
    <row r="14" spans="1:7" x14ac:dyDescent="0.35">
      <c r="B14" s="7" t="s">
        <v>68</v>
      </c>
      <c r="C14" s="8">
        <v>59</v>
      </c>
      <c r="D14" s="8">
        <v>13</v>
      </c>
      <c r="E14" s="181">
        <v>5.1999999999999998E-3</v>
      </c>
    </row>
    <row r="15" spans="1:7" x14ac:dyDescent="0.35">
      <c r="B15" s="129" t="s">
        <v>69</v>
      </c>
      <c r="C15" s="170">
        <v>20</v>
      </c>
      <c r="D15" s="170">
        <v>93</v>
      </c>
      <c r="E15" s="346">
        <v>3.7100000000000001E-2</v>
      </c>
    </row>
    <row r="16" spans="1:7" x14ac:dyDescent="0.35">
      <c r="B16" s="78" t="s">
        <v>14</v>
      </c>
      <c r="C16" s="46" t="s">
        <v>542</v>
      </c>
      <c r="D16" s="46" t="s">
        <v>756</v>
      </c>
      <c r="E16" s="347">
        <v>1</v>
      </c>
    </row>
  </sheetData>
  <hyperlinks>
    <hyperlink ref="G1" location="'Retr Basc par grade et sexe'!A1" display="Variable suivante" xr:uid="{D61A19B6-D0A7-4BC4-AE6D-1358D963F107}"/>
    <hyperlink ref="G2" location="'Ayant droit retr Basc'!A1" display="Variable précédente" xr:uid="{8D00DC01-07D3-4782-BA1E-7898B759D2E6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0"/>
  </sheetPr>
  <dimension ref="B1:H67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2" width="11" style="12"/>
    <col min="3" max="3" width="55.25" style="12" bestFit="1" customWidth="1"/>
    <col min="4" max="7" width="11" style="12"/>
    <col min="8" max="8" width="19" style="12" bestFit="1" customWidth="1"/>
    <col min="9" max="16384" width="11" style="12"/>
  </cols>
  <sheetData>
    <row r="1" spans="2:8" x14ac:dyDescent="0.35">
      <c r="H1" s="81" t="s">
        <v>255</v>
      </c>
    </row>
    <row r="2" spans="2:8" ht="18" x14ac:dyDescent="0.4">
      <c r="B2" s="11" t="s">
        <v>668</v>
      </c>
      <c r="H2" s="82" t="s">
        <v>256</v>
      </c>
    </row>
    <row r="4" spans="2:8" x14ac:dyDescent="0.35">
      <c r="B4" s="17" t="s">
        <v>6</v>
      </c>
      <c r="C4" s="20" t="s">
        <v>262</v>
      </c>
      <c r="D4" s="13">
        <v>2021</v>
      </c>
      <c r="E4" s="13">
        <v>2022</v>
      </c>
      <c r="F4" s="311">
        <v>2023</v>
      </c>
      <c r="G4" s="311">
        <v>2024</v>
      </c>
    </row>
    <row r="5" spans="2:8" x14ac:dyDescent="0.35">
      <c r="B5" s="7">
        <v>1</v>
      </c>
      <c r="C5" s="7" t="s">
        <v>18</v>
      </c>
      <c r="D5" s="8">
        <v>308</v>
      </c>
      <c r="E5" s="8">
        <v>502</v>
      </c>
      <c r="F5" s="8">
        <v>1829</v>
      </c>
      <c r="G5" s="410">
        <v>1992</v>
      </c>
      <c r="H5" s="167"/>
    </row>
    <row r="6" spans="2:8" x14ac:dyDescent="0.35">
      <c r="B6" s="7">
        <v>2</v>
      </c>
      <c r="C6" s="7" t="s">
        <v>19</v>
      </c>
      <c r="D6" s="8">
        <v>442</v>
      </c>
      <c r="E6" s="8">
        <v>533</v>
      </c>
      <c r="F6" s="8">
        <v>665</v>
      </c>
      <c r="G6" s="410">
        <v>638</v>
      </c>
      <c r="H6" s="167"/>
    </row>
    <row r="7" spans="2:8" x14ac:dyDescent="0.35">
      <c r="B7" s="7">
        <v>3</v>
      </c>
      <c r="C7" s="7" t="s">
        <v>266</v>
      </c>
      <c r="D7" s="8">
        <v>262</v>
      </c>
      <c r="E7" s="8">
        <v>259</v>
      </c>
      <c r="F7" s="8">
        <v>525</v>
      </c>
      <c r="G7" s="410">
        <v>513</v>
      </c>
      <c r="H7" s="167"/>
    </row>
    <row r="8" spans="2:8" x14ac:dyDescent="0.35">
      <c r="B8" s="7">
        <v>4</v>
      </c>
      <c r="C8" s="7" t="s">
        <v>258</v>
      </c>
      <c r="D8" s="8">
        <v>349</v>
      </c>
      <c r="E8" s="8">
        <v>571</v>
      </c>
      <c r="F8" s="8">
        <v>1772</v>
      </c>
      <c r="G8" s="410">
        <v>1887</v>
      </c>
      <c r="H8" s="167"/>
    </row>
    <row r="9" spans="2:8" x14ac:dyDescent="0.35">
      <c r="B9" s="7">
        <v>5</v>
      </c>
      <c r="C9" s="7" t="s">
        <v>20</v>
      </c>
      <c r="D9" s="8">
        <v>827</v>
      </c>
      <c r="E9" s="8">
        <v>988</v>
      </c>
      <c r="F9" s="8">
        <v>1451</v>
      </c>
      <c r="G9" s="410">
        <v>1436</v>
      </c>
      <c r="H9" s="167"/>
    </row>
    <row r="10" spans="2:8" x14ac:dyDescent="0.35">
      <c r="B10" s="7">
        <v>6</v>
      </c>
      <c r="C10" s="7" t="s">
        <v>21</v>
      </c>
      <c r="D10" s="8">
        <v>3304</v>
      </c>
      <c r="E10" s="8">
        <v>3666</v>
      </c>
      <c r="F10" s="8">
        <v>6705</v>
      </c>
      <c r="G10" s="410">
        <v>7369</v>
      </c>
      <c r="H10" s="167"/>
    </row>
    <row r="11" spans="2:8" x14ac:dyDescent="0.35">
      <c r="B11" s="7">
        <v>7</v>
      </c>
      <c r="C11" s="7" t="s">
        <v>22</v>
      </c>
      <c r="D11" s="8">
        <v>6951</v>
      </c>
      <c r="E11" s="8">
        <v>7019</v>
      </c>
      <c r="F11" s="8">
        <v>8557</v>
      </c>
      <c r="G11" s="410">
        <v>8910</v>
      </c>
      <c r="H11" s="167"/>
    </row>
    <row r="12" spans="2:8" x14ac:dyDescent="0.35">
      <c r="B12" s="7">
        <v>8</v>
      </c>
      <c r="C12" s="7" t="s">
        <v>23</v>
      </c>
      <c r="D12" s="8">
        <v>12410</v>
      </c>
      <c r="E12" s="8">
        <v>12465</v>
      </c>
      <c r="F12" s="8">
        <v>12329</v>
      </c>
      <c r="G12" s="410">
        <v>11261</v>
      </c>
      <c r="H12" s="167"/>
    </row>
    <row r="13" spans="2:8" x14ac:dyDescent="0.35">
      <c r="B13" s="7">
        <v>9</v>
      </c>
      <c r="C13" s="7" t="s">
        <v>260</v>
      </c>
      <c r="D13" s="8">
        <v>369</v>
      </c>
      <c r="E13" s="8">
        <v>492</v>
      </c>
      <c r="F13" s="8">
        <v>2118</v>
      </c>
      <c r="G13" s="410">
        <v>2264</v>
      </c>
      <c r="H13" s="167"/>
    </row>
    <row r="14" spans="2:8" x14ac:dyDescent="0.35">
      <c r="B14" s="7">
        <v>10</v>
      </c>
      <c r="C14" s="7" t="s">
        <v>24</v>
      </c>
      <c r="D14" s="8">
        <v>329</v>
      </c>
      <c r="E14" s="8">
        <v>431</v>
      </c>
      <c r="F14" s="8">
        <v>895</v>
      </c>
      <c r="G14" s="410">
        <v>890</v>
      </c>
      <c r="H14" s="167"/>
    </row>
    <row r="15" spans="2:8" x14ac:dyDescent="0.35">
      <c r="B15" s="7">
        <v>11</v>
      </c>
      <c r="C15" s="7" t="s">
        <v>25</v>
      </c>
      <c r="D15" s="8">
        <v>2717</v>
      </c>
      <c r="E15" s="8">
        <v>3431</v>
      </c>
      <c r="F15" s="8">
        <v>6927</v>
      </c>
      <c r="G15" s="410">
        <v>6986</v>
      </c>
      <c r="H15" s="167"/>
    </row>
    <row r="16" spans="2:8" x14ac:dyDescent="0.35">
      <c r="B16" s="7">
        <v>12</v>
      </c>
      <c r="C16" s="7" t="s">
        <v>26</v>
      </c>
      <c r="D16" s="8">
        <v>331</v>
      </c>
      <c r="E16" s="8">
        <v>410</v>
      </c>
      <c r="F16" s="8">
        <v>439</v>
      </c>
      <c r="G16" s="410">
        <v>460</v>
      </c>
      <c r="H16" s="167"/>
    </row>
    <row r="17" spans="2:8" x14ac:dyDescent="0.35">
      <c r="B17" s="7">
        <v>13</v>
      </c>
      <c r="C17" s="7" t="s">
        <v>27</v>
      </c>
      <c r="D17" s="8">
        <v>2287</v>
      </c>
      <c r="E17" s="8">
        <v>2477</v>
      </c>
      <c r="F17" s="8">
        <v>3456</v>
      </c>
      <c r="G17" s="410">
        <v>3158</v>
      </c>
      <c r="H17" s="167"/>
    </row>
    <row r="18" spans="2:8" x14ac:dyDescent="0.35">
      <c r="B18" s="7">
        <v>14</v>
      </c>
      <c r="C18" s="7" t="s">
        <v>282</v>
      </c>
      <c r="D18" s="8" t="s">
        <v>5</v>
      </c>
      <c r="E18" s="8" t="s">
        <v>5</v>
      </c>
      <c r="F18" s="8" t="s">
        <v>5</v>
      </c>
      <c r="G18" s="410" t="s">
        <v>5</v>
      </c>
      <c r="H18" s="167"/>
    </row>
    <row r="19" spans="2:8" x14ac:dyDescent="0.35">
      <c r="B19" s="7">
        <v>15</v>
      </c>
      <c r="C19" s="7" t="s">
        <v>283</v>
      </c>
      <c r="D19" s="8" t="s">
        <v>5</v>
      </c>
      <c r="E19" s="8" t="s">
        <v>5</v>
      </c>
      <c r="F19" s="8" t="s">
        <v>5</v>
      </c>
      <c r="G19" s="410" t="s">
        <v>5</v>
      </c>
      <c r="H19" s="167"/>
    </row>
    <row r="20" spans="2:8" x14ac:dyDescent="0.35">
      <c r="B20" s="7">
        <v>16</v>
      </c>
      <c r="C20" s="7" t="s">
        <v>28</v>
      </c>
      <c r="D20" s="8">
        <v>521</v>
      </c>
      <c r="E20" s="8">
        <v>580</v>
      </c>
      <c r="F20" s="8">
        <v>1043</v>
      </c>
      <c r="G20" s="410">
        <v>996</v>
      </c>
      <c r="H20" s="167"/>
    </row>
    <row r="21" spans="2:8" x14ac:dyDescent="0.35">
      <c r="B21" s="7">
        <v>17</v>
      </c>
      <c r="C21" s="7" t="s">
        <v>280</v>
      </c>
      <c r="D21" s="8">
        <v>42</v>
      </c>
      <c r="E21" s="8">
        <v>52</v>
      </c>
      <c r="F21" s="8">
        <v>61</v>
      </c>
      <c r="G21" s="410">
        <v>46</v>
      </c>
      <c r="H21" s="167"/>
    </row>
    <row r="22" spans="2:8" x14ac:dyDescent="0.35">
      <c r="B22" s="7">
        <v>18</v>
      </c>
      <c r="C22" s="7" t="s">
        <v>29</v>
      </c>
      <c r="D22" s="8">
        <v>214</v>
      </c>
      <c r="E22" s="8">
        <v>429</v>
      </c>
      <c r="F22" s="8">
        <v>826</v>
      </c>
      <c r="G22" s="410">
        <v>854</v>
      </c>
      <c r="H22" s="167"/>
    </row>
    <row r="23" spans="2:8" x14ac:dyDescent="0.35">
      <c r="B23" s="7">
        <v>19</v>
      </c>
      <c r="C23" s="7" t="s">
        <v>30</v>
      </c>
      <c r="D23" s="8">
        <v>1601</v>
      </c>
      <c r="E23" s="8">
        <v>1708</v>
      </c>
      <c r="F23" s="8">
        <v>2971</v>
      </c>
      <c r="G23" s="410">
        <v>2949</v>
      </c>
      <c r="H23" s="167"/>
    </row>
    <row r="24" spans="2:8" x14ac:dyDescent="0.35">
      <c r="B24" s="7">
        <v>20</v>
      </c>
      <c r="C24" s="7" t="s">
        <v>261</v>
      </c>
      <c r="D24" s="8">
        <v>256</v>
      </c>
      <c r="E24" s="8">
        <v>424</v>
      </c>
      <c r="F24" s="8">
        <v>1461</v>
      </c>
      <c r="G24" s="410">
        <v>1593</v>
      </c>
      <c r="H24" s="167"/>
    </row>
    <row r="25" spans="2:8" x14ac:dyDescent="0.35">
      <c r="B25" s="7">
        <v>21</v>
      </c>
      <c r="C25" s="7" t="s">
        <v>263</v>
      </c>
      <c r="D25" s="8">
        <v>7985</v>
      </c>
      <c r="E25" s="8">
        <v>7832</v>
      </c>
      <c r="F25" s="8">
        <v>9551</v>
      </c>
      <c r="G25" s="410">
        <v>9209</v>
      </c>
      <c r="H25" s="167"/>
    </row>
    <row r="26" spans="2:8" x14ac:dyDescent="0.35">
      <c r="B26" s="7">
        <v>22</v>
      </c>
      <c r="C26" s="7" t="s">
        <v>31</v>
      </c>
      <c r="D26" s="8">
        <v>3677</v>
      </c>
      <c r="E26" s="8">
        <v>4323</v>
      </c>
      <c r="F26" s="8">
        <v>6240</v>
      </c>
      <c r="G26" s="410">
        <v>6467</v>
      </c>
      <c r="H26" s="167"/>
    </row>
    <row r="27" spans="2:8" x14ac:dyDescent="0.35">
      <c r="B27" s="7">
        <v>23</v>
      </c>
      <c r="C27" s="7" t="s">
        <v>32</v>
      </c>
      <c r="D27" s="8">
        <v>404</v>
      </c>
      <c r="E27" s="8">
        <v>458</v>
      </c>
      <c r="F27" s="8">
        <v>979</v>
      </c>
      <c r="G27" s="410">
        <v>966</v>
      </c>
      <c r="H27" s="167"/>
    </row>
    <row r="28" spans="2:8" x14ac:dyDescent="0.35">
      <c r="B28" s="7">
        <v>24</v>
      </c>
      <c r="C28" s="7" t="s">
        <v>33</v>
      </c>
      <c r="D28" s="8">
        <v>2505</v>
      </c>
      <c r="E28" s="8">
        <v>2676</v>
      </c>
      <c r="F28" s="8">
        <v>3790</v>
      </c>
      <c r="G28" s="410">
        <v>3447</v>
      </c>
      <c r="H28" s="167"/>
    </row>
    <row r="29" spans="2:8" x14ac:dyDescent="0.35">
      <c r="B29" s="7">
        <v>25</v>
      </c>
      <c r="C29" s="7" t="s">
        <v>34</v>
      </c>
      <c r="D29" s="8">
        <v>1124</v>
      </c>
      <c r="E29" s="8">
        <v>1174</v>
      </c>
      <c r="F29" s="8">
        <v>2273</v>
      </c>
      <c r="G29" s="410">
        <v>3499</v>
      </c>
      <c r="H29" s="167"/>
    </row>
    <row r="30" spans="2:8" x14ac:dyDescent="0.35">
      <c r="B30" s="7">
        <v>26</v>
      </c>
      <c r="C30" s="7" t="s">
        <v>267</v>
      </c>
      <c r="D30" s="8">
        <v>2037</v>
      </c>
      <c r="E30" s="8">
        <v>1986</v>
      </c>
      <c r="F30" s="8">
        <v>2212</v>
      </c>
      <c r="G30" s="410">
        <v>1790</v>
      </c>
      <c r="H30" s="167"/>
    </row>
    <row r="31" spans="2:8" x14ac:dyDescent="0.35">
      <c r="B31" s="7">
        <v>27</v>
      </c>
      <c r="C31" s="7" t="s">
        <v>36</v>
      </c>
      <c r="D31" s="8">
        <v>588</v>
      </c>
      <c r="E31" s="8">
        <v>515</v>
      </c>
      <c r="F31" s="8">
        <v>35047</v>
      </c>
      <c r="G31" s="410">
        <v>35433</v>
      </c>
      <c r="H31" s="167"/>
    </row>
    <row r="32" spans="2:8" x14ac:dyDescent="0.35">
      <c r="B32" s="7">
        <v>28</v>
      </c>
      <c r="C32" s="7" t="s">
        <v>284</v>
      </c>
      <c r="D32" s="8">
        <v>49</v>
      </c>
      <c r="E32" s="8">
        <v>708</v>
      </c>
      <c r="F32" s="8">
        <v>1856</v>
      </c>
      <c r="G32" s="410">
        <v>1993</v>
      </c>
      <c r="H32" s="167"/>
    </row>
    <row r="33" spans="2:8" x14ac:dyDescent="0.35">
      <c r="B33" s="7">
        <v>29</v>
      </c>
      <c r="C33" s="7" t="s">
        <v>37</v>
      </c>
      <c r="D33" s="8">
        <v>3171</v>
      </c>
      <c r="E33" s="8">
        <v>3681</v>
      </c>
      <c r="F33" s="8">
        <v>6877</v>
      </c>
      <c r="G33" s="410">
        <v>7512</v>
      </c>
      <c r="H33" s="167"/>
    </row>
    <row r="34" spans="2:8" x14ac:dyDescent="0.35">
      <c r="B34" s="7">
        <v>30</v>
      </c>
      <c r="C34" s="7" t="s">
        <v>38</v>
      </c>
      <c r="D34" s="8">
        <v>17916</v>
      </c>
      <c r="E34" s="8">
        <v>18360</v>
      </c>
      <c r="F34" s="8">
        <v>23401</v>
      </c>
      <c r="G34" s="410">
        <v>21623</v>
      </c>
      <c r="H34" s="167"/>
    </row>
    <row r="35" spans="2:8" x14ac:dyDescent="0.35">
      <c r="B35" s="7">
        <v>31</v>
      </c>
      <c r="C35" s="7" t="s">
        <v>39</v>
      </c>
      <c r="D35" s="8">
        <v>6544</v>
      </c>
      <c r="E35" s="8">
        <v>7624</v>
      </c>
      <c r="F35" s="8">
        <v>11964</v>
      </c>
      <c r="G35" s="410">
        <v>11534</v>
      </c>
      <c r="H35" s="167"/>
    </row>
    <row r="36" spans="2:8" x14ac:dyDescent="0.35">
      <c r="B36" s="7">
        <v>32</v>
      </c>
      <c r="C36" s="7" t="s">
        <v>821</v>
      </c>
      <c r="D36" s="8">
        <v>610</v>
      </c>
      <c r="E36" s="8">
        <v>918</v>
      </c>
      <c r="F36" s="8">
        <v>2127</v>
      </c>
      <c r="G36" s="410">
        <v>2155</v>
      </c>
      <c r="H36" s="167"/>
    </row>
    <row r="37" spans="2:8" x14ac:dyDescent="0.35">
      <c r="B37" s="7">
        <v>33</v>
      </c>
      <c r="C37" s="7" t="s">
        <v>40</v>
      </c>
      <c r="D37" s="8">
        <v>857</v>
      </c>
      <c r="E37" s="8">
        <v>982</v>
      </c>
      <c r="F37" s="8">
        <v>1845</v>
      </c>
      <c r="G37" s="410">
        <v>2015</v>
      </c>
      <c r="H37" s="167"/>
    </row>
    <row r="38" spans="2:8" x14ac:dyDescent="0.35">
      <c r="B38" s="7">
        <v>34</v>
      </c>
      <c r="C38" s="7" t="s">
        <v>41</v>
      </c>
      <c r="D38" s="8">
        <v>308</v>
      </c>
      <c r="E38" s="8">
        <v>443</v>
      </c>
      <c r="F38" s="8">
        <v>1212</v>
      </c>
      <c r="G38" s="410">
        <v>1293</v>
      </c>
      <c r="H38" s="167"/>
    </row>
    <row r="39" spans="2:8" x14ac:dyDescent="0.35">
      <c r="B39" s="7">
        <v>35</v>
      </c>
      <c r="C39" s="7" t="s">
        <v>42</v>
      </c>
      <c r="D39" s="8">
        <v>2753</v>
      </c>
      <c r="E39" s="8">
        <v>2253</v>
      </c>
      <c r="F39" s="8">
        <v>3317</v>
      </c>
      <c r="G39" s="410">
        <v>3266</v>
      </c>
      <c r="H39" s="167"/>
    </row>
    <row r="40" spans="2:8" x14ac:dyDescent="0.35">
      <c r="B40" s="7">
        <v>36</v>
      </c>
      <c r="C40" s="7" t="s">
        <v>43</v>
      </c>
      <c r="D40" s="8">
        <v>7410</v>
      </c>
      <c r="E40" s="8">
        <v>6560</v>
      </c>
      <c r="F40" s="8">
        <v>6844</v>
      </c>
      <c r="G40" s="410">
        <v>6057</v>
      </c>
      <c r="H40" s="167"/>
    </row>
    <row r="41" spans="2:8" x14ac:dyDescent="0.35">
      <c r="B41" s="7">
        <v>37</v>
      </c>
      <c r="C41" s="7" t="s">
        <v>268</v>
      </c>
      <c r="D41" s="8">
        <v>169</v>
      </c>
      <c r="E41" s="8">
        <v>177</v>
      </c>
      <c r="F41" s="8" t="s">
        <v>5</v>
      </c>
      <c r="G41" s="410" t="s">
        <v>5</v>
      </c>
      <c r="H41" s="167"/>
    </row>
    <row r="42" spans="2:8" x14ac:dyDescent="0.35">
      <c r="B42" s="7">
        <v>38</v>
      </c>
      <c r="C42" s="7" t="s">
        <v>286</v>
      </c>
      <c r="D42" s="8">
        <v>150</v>
      </c>
      <c r="E42" s="8">
        <v>221</v>
      </c>
      <c r="F42" s="8">
        <v>418</v>
      </c>
      <c r="G42" s="410">
        <v>471</v>
      </c>
      <c r="H42" s="167"/>
    </row>
    <row r="43" spans="2:8" x14ac:dyDescent="0.35">
      <c r="B43" s="7">
        <v>39</v>
      </c>
      <c r="C43" s="7" t="s">
        <v>44</v>
      </c>
      <c r="D43" s="8">
        <v>23522</v>
      </c>
      <c r="E43" s="8">
        <v>22752</v>
      </c>
      <c r="F43" s="8">
        <v>24163</v>
      </c>
      <c r="G43" s="410">
        <v>23365</v>
      </c>
      <c r="H43" s="167"/>
    </row>
    <row r="44" spans="2:8" x14ac:dyDescent="0.35">
      <c r="B44" s="7">
        <v>40</v>
      </c>
      <c r="C44" s="7" t="s">
        <v>45</v>
      </c>
      <c r="D44" s="8">
        <v>3795</v>
      </c>
      <c r="E44" s="8">
        <v>3815</v>
      </c>
      <c r="F44" s="8">
        <v>4227</v>
      </c>
      <c r="G44" s="410">
        <v>4048</v>
      </c>
      <c r="H44" s="167"/>
    </row>
    <row r="45" spans="2:8" x14ac:dyDescent="0.35">
      <c r="B45" s="7">
        <v>41</v>
      </c>
      <c r="C45" s="7" t="s">
        <v>46</v>
      </c>
      <c r="D45" s="8">
        <v>5193</v>
      </c>
      <c r="E45" s="8">
        <v>5409</v>
      </c>
      <c r="F45" s="8">
        <v>7202</v>
      </c>
      <c r="G45" s="410">
        <v>7167</v>
      </c>
      <c r="H45" s="167"/>
    </row>
    <row r="46" spans="2:8" x14ac:dyDescent="0.35">
      <c r="B46" s="7">
        <v>42</v>
      </c>
      <c r="C46" s="7" t="s">
        <v>47</v>
      </c>
      <c r="D46" s="8">
        <v>2041</v>
      </c>
      <c r="E46" s="8">
        <v>2243</v>
      </c>
      <c r="F46" s="8">
        <v>3568</v>
      </c>
      <c r="G46" s="410">
        <v>3555</v>
      </c>
      <c r="H46" s="167"/>
    </row>
    <row r="47" spans="2:8" x14ac:dyDescent="0.35">
      <c r="B47" s="7">
        <v>43</v>
      </c>
      <c r="C47" s="7" t="s">
        <v>369</v>
      </c>
      <c r="D47" s="8" t="s">
        <v>5</v>
      </c>
      <c r="E47" s="8" t="s">
        <v>5</v>
      </c>
      <c r="F47" s="8">
        <v>1</v>
      </c>
      <c r="G47" s="410">
        <v>468</v>
      </c>
      <c r="H47" s="167"/>
    </row>
    <row r="48" spans="2:8" x14ac:dyDescent="0.35">
      <c r="B48" s="7">
        <v>44</v>
      </c>
      <c r="C48" s="7" t="s">
        <v>259</v>
      </c>
      <c r="D48" s="8">
        <v>390</v>
      </c>
      <c r="E48" s="8">
        <v>609</v>
      </c>
      <c r="F48" s="8">
        <v>2519</v>
      </c>
      <c r="G48" s="410">
        <v>2567</v>
      </c>
      <c r="H48" s="167"/>
    </row>
    <row r="49" spans="2:8" x14ac:dyDescent="0.35">
      <c r="B49" s="7">
        <v>45</v>
      </c>
      <c r="C49" s="7" t="s">
        <v>269</v>
      </c>
      <c r="D49" s="8">
        <v>942</v>
      </c>
      <c r="E49" s="8">
        <v>1161</v>
      </c>
      <c r="F49" s="8">
        <v>2149</v>
      </c>
      <c r="G49" s="410">
        <v>2222</v>
      </c>
      <c r="H49" s="167"/>
    </row>
    <row r="50" spans="2:8" x14ac:dyDescent="0.35">
      <c r="B50" s="7">
        <v>46</v>
      </c>
      <c r="C50" s="7" t="s">
        <v>48</v>
      </c>
      <c r="D50" s="8">
        <v>177</v>
      </c>
      <c r="E50" s="8">
        <v>178</v>
      </c>
      <c r="F50" s="8">
        <v>230</v>
      </c>
      <c r="G50" s="410">
        <v>185</v>
      </c>
      <c r="H50" s="167"/>
    </row>
    <row r="51" spans="2:8" x14ac:dyDescent="0.35">
      <c r="B51" s="7">
        <v>47</v>
      </c>
      <c r="C51" s="7" t="s">
        <v>270</v>
      </c>
      <c r="D51" s="8">
        <v>917</v>
      </c>
      <c r="E51" s="8">
        <v>984</v>
      </c>
      <c r="F51" s="8">
        <v>1508</v>
      </c>
      <c r="G51" s="410">
        <v>1566</v>
      </c>
      <c r="H51" s="167"/>
    </row>
    <row r="52" spans="2:8" x14ac:dyDescent="0.35">
      <c r="B52" s="7">
        <v>48</v>
      </c>
      <c r="C52" s="7" t="s">
        <v>822</v>
      </c>
      <c r="D52" s="8" t="s">
        <v>5</v>
      </c>
      <c r="E52" s="8" t="s">
        <v>5</v>
      </c>
      <c r="F52" s="8">
        <v>5591</v>
      </c>
      <c r="G52" s="410">
        <v>6139</v>
      </c>
      <c r="H52" s="167"/>
    </row>
    <row r="53" spans="2:8" x14ac:dyDescent="0.35">
      <c r="B53" s="7">
        <v>49</v>
      </c>
      <c r="C53" s="7" t="s">
        <v>49</v>
      </c>
      <c r="D53" s="8">
        <v>721</v>
      </c>
      <c r="E53" s="8">
        <v>633</v>
      </c>
      <c r="F53" s="8">
        <v>1659</v>
      </c>
      <c r="G53" s="410">
        <v>1766</v>
      </c>
      <c r="H53" s="167"/>
    </row>
    <row r="54" spans="2:8" x14ac:dyDescent="0.35">
      <c r="B54" s="7">
        <v>50</v>
      </c>
      <c r="C54" s="7" t="s">
        <v>287</v>
      </c>
      <c r="D54" s="8">
        <v>328</v>
      </c>
      <c r="E54" s="8">
        <v>336</v>
      </c>
      <c r="F54" s="8">
        <v>514</v>
      </c>
      <c r="G54" s="410">
        <v>569</v>
      </c>
      <c r="H54" s="167"/>
    </row>
    <row r="55" spans="2:8" x14ac:dyDescent="0.35">
      <c r="B55" s="7">
        <v>51</v>
      </c>
      <c r="C55" s="7" t="s">
        <v>50</v>
      </c>
      <c r="D55" s="8">
        <v>199</v>
      </c>
      <c r="E55" s="8">
        <v>243</v>
      </c>
      <c r="F55" s="8">
        <v>674</v>
      </c>
      <c r="G55" s="410">
        <v>760</v>
      </c>
      <c r="H55" s="167"/>
    </row>
    <row r="56" spans="2:8" x14ac:dyDescent="0.35">
      <c r="B56" s="7">
        <v>52</v>
      </c>
      <c r="C56" s="7" t="s">
        <v>51</v>
      </c>
      <c r="D56" s="8">
        <v>313</v>
      </c>
      <c r="E56" s="8">
        <v>312</v>
      </c>
      <c r="F56" s="8">
        <v>1236</v>
      </c>
      <c r="G56" s="410">
        <v>1158</v>
      </c>
      <c r="H56" s="167"/>
    </row>
    <row r="57" spans="2:8" x14ac:dyDescent="0.35">
      <c r="B57" s="7">
        <v>53</v>
      </c>
      <c r="C57" s="7" t="s">
        <v>52</v>
      </c>
      <c r="D57" s="8">
        <v>366</v>
      </c>
      <c r="E57" s="8">
        <v>493</v>
      </c>
      <c r="F57" s="8">
        <v>1485</v>
      </c>
      <c r="G57" s="410">
        <v>1643</v>
      </c>
      <c r="H57" s="167"/>
    </row>
    <row r="58" spans="2:8" x14ac:dyDescent="0.35">
      <c r="B58" s="7">
        <v>54</v>
      </c>
      <c r="C58" s="7" t="s">
        <v>53</v>
      </c>
      <c r="D58" s="8">
        <v>733</v>
      </c>
      <c r="E58" s="8">
        <v>900</v>
      </c>
      <c r="F58" s="8">
        <v>1943</v>
      </c>
      <c r="G58" s="410">
        <v>1913</v>
      </c>
      <c r="H58" s="167"/>
    </row>
    <row r="59" spans="2:8" x14ac:dyDescent="0.35">
      <c r="B59" s="7">
        <v>55</v>
      </c>
      <c r="C59" s="7" t="s">
        <v>288</v>
      </c>
      <c r="D59" s="8">
        <v>115</v>
      </c>
      <c r="E59" s="8">
        <v>128</v>
      </c>
      <c r="F59" s="8">
        <v>236</v>
      </c>
      <c r="G59" s="410">
        <v>212</v>
      </c>
      <c r="H59" s="167"/>
    </row>
    <row r="60" spans="2:8" x14ac:dyDescent="0.35">
      <c r="B60" s="7">
        <v>56</v>
      </c>
      <c r="C60" s="285" t="s">
        <v>54</v>
      </c>
      <c r="D60" s="8">
        <v>1493</v>
      </c>
      <c r="E60" s="8">
        <v>1590</v>
      </c>
      <c r="F60" s="8">
        <v>2293</v>
      </c>
      <c r="G60" s="410">
        <v>2029</v>
      </c>
      <c r="H60" s="167"/>
    </row>
    <row r="61" spans="2:8" x14ac:dyDescent="0.35">
      <c r="B61" s="7">
        <v>57</v>
      </c>
      <c r="C61" s="285" t="s">
        <v>55</v>
      </c>
      <c r="D61" s="8">
        <v>48899</v>
      </c>
      <c r="E61" s="8">
        <v>49909</v>
      </c>
      <c r="F61" s="8">
        <v>62399</v>
      </c>
      <c r="G61" s="410">
        <v>64830</v>
      </c>
      <c r="H61" s="167"/>
    </row>
    <row r="62" spans="2:8" x14ac:dyDescent="0.35">
      <c r="B62" s="7">
        <v>58</v>
      </c>
      <c r="C62" s="285" t="s">
        <v>289</v>
      </c>
      <c r="D62" s="8">
        <v>546</v>
      </c>
      <c r="E62" s="8">
        <v>597</v>
      </c>
      <c r="F62" s="8">
        <v>1207</v>
      </c>
      <c r="G62" s="410">
        <v>1177</v>
      </c>
      <c r="H62" s="167"/>
    </row>
    <row r="63" spans="2:8" x14ac:dyDescent="0.35">
      <c r="B63" s="7">
        <v>59</v>
      </c>
      <c r="C63" s="285" t="s">
        <v>56</v>
      </c>
      <c r="D63" s="8">
        <v>2139</v>
      </c>
      <c r="E63" s="8">
        <v>2266</v>
      </c>
      <c r="F63" s="8">
        <v>4402</v>
      </c>
      <c r="G63" s="410">
        <v>3946</v>
      </c>
      <c r="H63" s="167"/>
    </row>
    <row r="64" spans="2:8" x14ac:dyDescent="0.35">
      <c r="B64" s="7">
        <v>60</v>
      </c>
      <c r="C64" s="285" t="s">
        <v>264</v>
      </c>
      <c r="D64" s="8">
        <v>3734</v>
      </c>
      <c r="E64" s="8">
        <v>4017</v>
      </c>
      <c r="F64" s="8">
        <v>5366</v>
      </c>
      <c r="G64" s="410">
        <v>5592</v>
      </c>
      <c r="H64" s="167"/>
    </row>
    <row r="65" spans="2:8" x14ac:dyDescent="0.35">
      <c r="B65" s="7">
        <v>61</v>
      </c>
      <c r="C65" s="285" t="s">
        <v>57</v>
      </c>
      <c r="D65" s="8">
        <v>2205</v>
      </c>
      <c r="E65" s="8">
        <v>2496</v>
      </c>
      <c r="F65" s="8">
        <v>4814</v>
      </c>
      <c r="G65" s="410">
        <v>5101</v>
      </c>
      <c r="H65" s="167"/>
    </row>
    <row r="66" spans="2:8" x14ac:dyDescent="0.35">
      <c r="B66" s="200" t="s">
        <v>14</v>
      </c>
      <c r="C66" s="26"/>
      <c r="D66" s="26">
        <v>190545</v>
      </c>
      <c r="E66" s="26">
        <v>198399</v>
      </c>
      <c r="F66" s="26">
        <v>313369</v>
      </c>
      <c r="G66" s="26">
        <v>314910</v>
      </c>
    </row>
    <row r="67" spans="2:8" x14ac:dyDescent="0.35">
      <c r="B67" s="201" t="s">
        <v>4</v>
      </c>
      <c r="C67" s="26"/>
      <c r="D67" s="164" t="s">
        <v>5</v>
      </c>
      <c r="E67" s="164">
        <f>E66-D66</f>
        <v>7854</v>
      </c>
      <c r="F67" s="164">
        <f>F66-E66</f>
        <v>114970</v>
      </c>
      <c r="G67" s="164">
        <f>G66-F66</f>
        <v>1541</v>
      </c>
    </row>
  </sheetData>
  <hyperlinks>
    <hyperlink ref="H1" location="'Cotisants hors EPST par grade'!A1" display="Variable suivante" xr:uid="{00000000-0004-0000-0400-000000000000}"/>
    <hyperlink ref="H2" location="'Cotisants EPST par province'!A1" display="Variable précédente" xr:uid="{00000000-0004-0000-0400-000001000000}"/>
  </hyperlinks>
  <pageMargins left="0.7" right="0.7" top="0.75" bottom="0.75" header="0.3" footer="0.3"/>
  <pageSetup paperSize="9" orientation="portrait" verticalDpi="3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0253-11FB-4CB1-8D50-47EF3F326B02}">
  <sheetPr>
    <tabColor theme="0"/>
  </sheetPr>
  <dimension ref="A1:F17"/>
  <sheetViews>
    <sheetView workbookViewId="0">
      <selection activeCell="F1" sqref="F1"/>
    </sheetView>
  </sheetViews>
  <sheetFormatPr baseColWidth="10" defaultColWidth="10.6640625" defaultRowHeight="15.5" x14ac:dyDescent="0.35"/>
  <cols>
    <col min="1" max="2" width="10.6640625" style="204"/>
    <col min="3" max="3" width="18.83203125" style="204" customWidth="1"/>
    <col min="4" max="4" width="16.83203125" style="204" customWidth="1"/>
    <col min="5" max="5" width="18.08203125" style="204" customWidth="1"/>
    <col min="6" max="16384" width="10.6640625" style="204"/>
  </cols>
  <sheetData>
    <row r="1" spans="1:6" x14ac:dyDescent="0.35">
      <c r="A1" s="205"/>
      <c r="B1" s="205"/>
      <c r="C1" s="205"/>
      <c r="D1" s="205"/>
      <c r="E1" s="205"/>
      <c r="F1" s="206" t="s">
        <v>255</v>
      </c>
    </row>
    <row r="2" spans="1:6" ht="18" x14ac:dyDescent="0.4">
      <c r="A2" s="205"/>
      <c r="B2" s="207" t="s">
        <v>516</v>
      </c>
      <c r="C2" s="205"/>
      <c r="D2" s="205"/>
      <c r="E2" s="205"/>
      <c r="F2" s="208" t="s">
        <v>256</v>
      </c>
    </row>
    <row r="4" spans="1:6" x14ac:dyDescent="0.35">
      <c r="B4" s="47" t="s">
        <v>101</v>
      </c>
      <c r="C4" s="52" t="s">
        <v>82</v>
      </c>
      <c r="D4" s="52" t="s">
        <v>83</v>
      </c>
      <c r="E4" s="52" t="s">
        <v>14</v>
      </c>
    </row>
    <row r="5" spans="1:6" x14ac:dyDescent="0.35">
      <c r="B5" s="7" t="s">
        <v>59</v>
      </c>
      <c r="C5" s="8">
        <v>86</v>
      </c>
      <c r="D5" s="8">
        <v>7</v>
      </c>
      <c r="E5" s="283">
        <v>93</v>
      </c>
    </row>
    <row r="6" spans="1:6" x14ac:dyDescent="0.35">
      <c r="B6" s="7" t="s">
        <v>60</v>
      </c>
      <c r="C6" s="8">
        <v>103</v>
      </c>
      <c r="D6" s="8">
        <v>4</v>
      </c>
      <c r="E6" s="283">
        <v>107</v>
      </c>
    </row>
    <row r="7" spans="1:6" x14ac:dyDescent="0.35">
      <c r="B7" s="7" t="s">
        <v>61</v>
      </c>
      <c r="C7" s="8">
        <v>143</v>
      </c>
      <c r="D7" s="8">
        <v>20</v>
      </c>
      <c r="E7" s="283">
        <v>163</v>
      </c>
    </row>
    <row r="8" spans="1:6" x14ac:dyDescent="0.35">
      <c r="B8" s="7" t="s">
        <v>62</v>
      </c>
      <c r="C8" s="8">
        <v>157</v>
      </c>
      <c r="D8" s="8">
        <v>38</v>
      </c>
      <c r="E8" s="283">
        <v>195</v>
      </c>
    </row>
    <row r="9" spans="1:6" x14ac:dyDescent="0.35">
      <c r="B9" s="7" t="s">
        <v>63</v>
      </c>
      <c r="C9" s="8">
        <v>517</v>
      </c>
      <c r="D9" s="8">
        <v>114</v>
      </c>
      <c r="E9" s="283">
        <v>631</v>
      </c>
    </row>
    <row r="10" spans="1:6" x14ac:dyDescent="0.35">
      <c r="B10" s="7" t="s">
        <v>64</v>
      </c>
      <c r="C10" s="8">
        <v>464</v>
      </c>
      <c r="D10" s="8">
        <v>81</v>
      </c>
      <c r="E10" s="283">
        <v>545</v>
      </c>
    </row>
    <row r="11" spans="1:6" x14ac:dyDescent="0.35">
      <c r="B11" s="7" t="s">
        <v>65</v>
      </c>
      <c r="C11" s="8">
        <v>305</v>
      </c>
      <c r="D11" s="8">
        <v>57</v>
      </c>
      <c r="E11" s="283">
        <v>362</v>
      </c>
    </row>
    <row r="12" spans="1:6" x14ac:dyDescent="0.35">
      <c r="B12" s="7" t="s">
        <v>66</v>
      </c>
      <c r="C12" s="8">
        <v>233</v>
      </c>
      <c r="D12" s="8">
        <v>40</v>
      </c>
      <c r="E12" s="283">
        <v>273</v>
      </c>
    </row>
    <row r="13" spans="1:6" x14ac:dyDescent="0.35">
      <c r="B13" s="7" t="s">
        <v>67</v>
      </c>
      <c r="C13" s="8">
        <v>80</v>
      </c>
      <c r="D13" s="8">
        <v>3</v>
      </c>
      <c r="E13" s="283">
        <v>83</v>
      </c>
    </row>
    <row r="14" spans="1:6" x14ac:dyDescent="0.35">
      <c r="B14" s="7" t="s">
        <v>68</v>
      </c>
      <c r="C14" s="8">
        <v>41</v>
      </c>
      <c r="D14" s="8">
        <v>4</v>
      </c>
      <c r="E14" s="283">
        <v>45</v>
      </c>
    </row>
    <row r="15" spans="1:6" x14ac:dyDescent="0.35">
      <c r="B15" s="51" t="s">
        <v>69</v>
      </c>
      <c r="C15" s="50">
        <v>8</v>
      </c>
      <c r="D15" s="50">
        <v>5</v>
      </c>
      <c r="E15" s="338">
        <v>13</v>
      </c>
    </row>
    <row r="16" spans="1:6" x14ac:dyDescent="0.35">
      <c r="B16" s="107" t="s">
        <v>14</v>
      </c>
      <c r="C16" s="336" t="s">
        <v>762</v>
      </c>
      <c r="D16" s="336">
        <v>373</v>
      </c>
      <c r="E16" s="337" t="s">
        <v>756</v>
      </c>
    </row>
    <row r="17" spans="2:5" x14ac:dyDescent="0.35">
      <c r="B17" s="269" t="s">
        <v>7</v>
      </c>
      <c r="C17" s="281">
        <v>0.85140000000000005</v>
      </c>
      <c r="D17" s="281">
        <v>0.14860000000000001</v>
      </c>
      <c r="E17" s="282">
        <v>1</v>
      </c>
    </row>
  </sheetData>
  <hyperlinks>
    <hyperlink ref="F1" location="'Retr Basc par grade&amp;Age'!A1" display="Variable suivante" xr:uid="{CDD86829-07AD-4991-A6F9-4139F49CE487}"/>
    <hyperlink ref="F2" location="'Retr Basc par grade'!A1" display="Variable précédente" xr:uid="{82BC24CD-6942-4B5A-8E5C-BF7727F28BF9}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BDF21-F8D9-4F19-8645-0CBA638C0773}">
  <sheetPr>
    <tabColor theme="0"/>
  </sheetPr>
  <dimension ref="A1:I17"/>
  <sheetViews>
    <sheetView workbookViewId="0">
      <selection activeCell="I1" sqref="I1"/>
    </sheetView>
  </sheetViews>
  <sheetFormatPr baseColWidth="10" defaultColWidth="10.6640625" defaultRowHeight="15.5" x14ac:dyDescent="0.35"/>
  <cols>
    <col min="1" max="4" width="10.6640625" style="204"/>
    <col min="5" max="5" width="11.75" style="204" customWidth="1"/>
    <col min="6" max="16384" width="10.6640625" style="204"/>
  </cols>
  <sheetData>
    <row r="1" spans="1:9" x14ac:dyDescent="0.35">
      <c r="A1" s="205"/>
      <c r="B1" s="205"/>
      <c r="C1" s="205"/>
      <c r="D1" s="205"/>
      <c r="E1" s="205"/>
      <c r="I1" s="206" t="s">
        <v>255</v>
      </c>
    </row>
    <row r="2" spans="1:9" ht="18" x14ac:dyDescent="0.4">
      <c r="A2" s="205"/>
      <c r="B2" s="207" t="s">
        <v>548</v>
      </c>
      <c r="C2" s="205"/>
      <c r="D2" s="205"/>
      <c r="E2" s="205"/>
      <c r="I2" s="208" t="s">
        <v>256</v>
      </c>
    </row>
    <row r="4" spans="1:9" x14ac:dyDescent="0.35">
      <c r="B4" s="47" t="s">
        <v>79</v>
      </c>
      <c r="C4" s="52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</row>
    <row r="5" spans="1:9" x14ac:dyDescent="0.35">
      <c r="B5" s="7" t="s">
        <v>59</v>
      </c>
      <c r="C5" s="285" t="s">
        <v>5</v>
      </c>
      <c r="D5" s="285">
        <v>2</v>
      </c>
      <c r="E5" s="286">
        <v>11</v>
      </c>
      <c r="F5" s="285">
        <v>29</v>
      </c>
      <c r="G5" s="285">
        <v>51</v>
      </c>
      <c r="H5" s="348">
        <v>93</v>
      </c>
    </row>
    <row r="6" spans="1:9" x14ac:dyDescent="0.35">
      <c r="B6" s="7" t="s">
        <v>60</v>
      </c>
      <c r="C6" s="285">
        <v>2</v>
      </c>
      <c r="D6" s="285">
        <v>1</v>
      </c>
      <c r="E6" s="286">
        <v>16</v>
      </c>
      <c r="F6" s="285">
        <v>39</v>
      </c>
      <c r="G6" s="285">
        <v>49</v>
      </c>
      <c r="H6" s="348">
        <v>107</v>
      </c>
    </row>
    <row r="7" spans="1:9" x14ac:dyDescent="0.35">
      <c r="B7" s="7" t="s">
        <v>61</v>
      </c>
      <c r="C7" s="285">
        <v>5</v>
      </c>
      <c r="D7" s="285">
        <v>4</v>
      </c>
      <c r="E7" s="286">
        <v>27</v>
      </c>
      <c r="F7" s="285">
        <v>57</v>
      </c>
      <c r="G7" s="285">
        <v>70</v>
      </c>
      <c r="H7" s="348">
        <v>163</v>
      </c>
    </row>
    <row r="8" spans="1:9" x14ac:dyDescent="0.35">
      <c r="B8" s="7" t="s">
        <v>62</v>
      </c>
      <c r="C8" s="285" t="s">
        <v>763</v>
      </c>
      <c r="D8" s="285">
        <v>21</v>
      </c>
      <c r="E8" s="286">
        <v>37</v>
      </c>
      <c r="F8" s="285">
        <v>65</v>
      </c>
      <c r="G8" s="285">
        <v>72</v>
      </c>
      <c r="H8" s="348">
        <v>195</v>
      </c>
    </row>
    <row r="9" spans="1:9" x14ac:dyDescent="0.35">
      <c r="B9" s="7" t="s">
        <v>63</v>
      </c>
      <c r="C9" s="285">
        <v>21</v>
      </c>
      <c r="D9" s="285">
        <v>42</v>
      </c>
      <c r="E9" s="286">
        <v>97</v>
      </c>
      <c r="F9" s="285">
        <v>118</v>
      </c>
      <c r="G9" s="285">
        <v>353</v>
      </c>
      <c r="H9" s="348">
        <v>631</v>
      </c>
    </row>
    <row r="10" spans="1:9" x14ac:dyDescent="0.35">
      <c r="B10" s="7" t="s">
        <v>64</v>
      </c>
      <c r="C10" s="285">
        <v>9</v>
      </c>
      <c r="D10" s="285">
        <v>45</v>
      </c>
      <c r="E10" s="286">
        <v>86</v>
      </c>
      <c r="F10" s="285">
        <v>112</v>
      </c>
      <c r="G10" s="285">
        <v>293</v>
      </c>
      <c r="H10" s="348">
        <v>545</v>
      </c>
    </row>
    <row r="11" spans="1:9" x14ac:dyDescent="0.35">
      <c r="B11" s="7" t="s">
        <v>65</v>
      </c>
      <c r="C11" s="285">
        <v>6</v>
      </c>
      <c r="D11" s="285">
        <v>39</v>
      </c>
      <c r="E11" s="286">
        <v>60</v>
      </c>
      <c r="F11" s="285">
        <v>58</v>
      </c>
      <c r="G11" s="285">
        <v>199</v>
      </c>
      <c r="H11" s="348">
        <v>362</v>
      </c>
    </row>
    <row r="12" spans="1:9" x14ac:dyDescent="0.35">
      <c r="B12" s="7" t="s">
        <v>66</v>
      </c>
      <c r="C12" s="285">
        <v>13</v>
      </c>
      <c r="D12" s="285">
        <v>30</v>
      </c>
      <c r="E12" s="286">
        <v>32</v>
      </c>
      <c r="F12" s="285">
        <v>51</v>
      </c>
      <c r="G12" s="285">
        <v>147</v>
      </c>
      <c r="H12" s="348">
        <v>273</v>
      </c>
    </row>
    <row r="13" spans="1:9" x14ac:dyDescent="0.35">
      <c r="B13" s="7" t="s">
        <v>67</v>
      </c>
      <c r="C13" s="285">
        <v>4</v>
      </c>
      <c r="D13" s="285">
        <v>9</v>
      </c>
      <c r="E13" s="286">
        <v>13</v>
      </c>
      <c r="F13" s="285">
        <v>14</v>
      </c>
      <c r="G13" s="285">
        <v>43</v>
      </c>
      <c r="H13" s="348">
        <v>83</v>
      </c>
    </row>
    <row r="14" spans="1:9" x14ac:dyDescent="0.35">
      <c r="B14" s="7" t="s">
        <v>68</v>
      </c>
      <c r="C14" s="8" t="s">
        <v>5</v>
      </c>
      <c r="D14" s="285">
        <v>2</v>
      </c>
      <c r="E14" s="286">
        <v>5</v>
      </c>
      <c r="F14" s="285">
        <v>9</v>
      </c>
      <c r="G14" s="285">
        <v>29</v>
      </c>
      <c r="H14" s="348">
        <v>45</v>
      </c>
    </row>
    <row r="15" spans="1:9" x14ac:dyDescent="0.35">
      <c r="B15" s="51" t="s">
        <v>69</v>
      </c>
      <c r="C15" s="50" t="s">
        <v>5</v>
      </c>
      <c r="D15" s="340">
        <v>1</v>
      </c>
      <c r="E15" s="342">
        <v>2</v>
      </c>
      <c r="F15" s="340">
        <v>4</v>
      </c>
      <c r="G15" s="340">
        <v>6</v>
      </c>
      <c r="H15" s="349">
        <v>13</v>
      </c>
    </row>
    <row r="16" spans="1:9" x14ac:dyDescent="0.35">
      <c r="B16" s="107" t="s">
        <v>14</v>
      </c>
      <c r="C16" s="336">
        <v>60</v>
      </c>
      <c r="D16" s="336">
        <v>196</v>
      </c>
      <c r="E16" s="341">
        <v>386</v>
      </c>
      <c r="F16" s="336">
        <v>556</v>
      </c>
      <c r="G16" s="336" t="s">
        <v>764</v>
      </c>
      <c r="H16" s="343" t="s">
        <v>756</v>
      </c>
    </row>
    <row r="17" spans="2:8" x14ac:dyDescent="0.35">
      <c r="B17" s="269" t="s">
        <v>7</v>
      </c>
      <c r="C17" s="281">
        <v>2.4E-2</v>
      </c>
      <c r="D17" s="281">
        <v>7.8E-2</v>
      </c>
      <c r="E17" s="281">
        <v>0.154</v>
      </c>
      <c r="F17" s="281">
        <v>0.222</v>
      </c>
      <c r="G17" s="281">
        <v>0.52300000000000002</v>
      </c>
      <c r="H17" s="284">
        <v>1</v>
      </c>
    </row>
  </sheetData>
  <hyperlinks>
    <hyperlink ref="I1" location="'Retr Basc par Age&amp;sexe'!A1" display="Variable suivante" xr:uid="{755654D3-B6BE-4AB6-97AC-EFF754800126}"/>
    <hyperlink ref="I2" location="'Retr Basc par grade et sexe'!A1" display="Variable précédente" xr:uid="{2161FDB8-B92F-4FC4-9613-B8DAF4067DFE}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0DA5-3FCC-4DB6-902A-E66114C2F84E}">
  <sheetPr>
    <tabColor theme="0"/>
  </sheetPr>
  <dimension ref="A1:I24"/>
  <sheetViews>
    <sheetView workbookViewId="0">
      <selection activeCell="I1" sqref="I1"/>
    </sheetView>
  </sheetViews>
  <sheetFormatPr baseColWidth="10" defaultColWidth="10.6640625" defaultRowHeight="15.5" x14ac:dyDescent="0.35"/>
  <cols>
    <col min="1" max="2" width="10.6640625" style="204"/>
    <col min="3" max="4" width="13.33203125" style="204" customWidth="1"/>
    <col min="5" max="5" width="14.08203125" style="204" customWidth="1"/>
    <col min="6" max="6" width="12.83203125" style="204" customWidth="1"/>
    <col min="7" max="7" width="13.33203125" style="204" customWidth="1"/>
    <col min="8" max="8" width="12.83203125" style="204" customWidth="1"/>
    <col min="9" max="16384" width="10.6640625" style="204"/>
  </cols>
  <sheetData>
    <row r="1" spans="1:9" x14ac:dyDescent="0.35">
      <c r="A1" s="205"/>
      <c r="B1" s="205"/>
      <c r="C1" s="205"/>
      <c r="D1" s="205"/>
      <c r="E1" s="205"/>
      <c r="I1" s="206" t="s">
        <v>255</v>
      </c>
    </row>
    <row r="2" spans="1:9" ht="18" x14ac:dyDescent="0.4">
      <c r="A2" s="205"/>
      <c r="B2" s="207" t="s">
        <v>518</v>
      </c>
      <c r="C2" s="205"/>
      <c r="D2" s="205"/>
      <c r="E2" s="205"/>
      <c r="I2" s="208" t="s">
        <v>256</v>
      </c>
    </row>
    <row r="4" spans="1:9" x14ac:dyDescent="0.35">
      <c r="B4" s="47" t="s">
        <v>79</v>
      </c>
      <c r="C4" s="52" t="s">
        <v>80</v>
      </c>
      <c r="D4" s="52" t="s">
        <v>7</v>
      </c>
      <c r="E4" s="52" t="s">
        <v>81</v>
      </c>
      <c r="F4" s="52" t="s">
        <v>7</v>
      </c>
      <c r="G4" s="52" t="s">
        <v>14</v>
      </c>
      <c r="H4" s="52" t="s">
        <v>7</v>
      </c>
    </row>
    <row r="5" spans="1:9" x14ac:dyDescent="0.35">
      <c r="B5" s="7" t="s">
        <v>417</v>
      </c>
      <c r="C5" s="285">
        <v>39</v>
      </c>
      <c r="D5" s="515">
        <f>(C5/$G$22)</f>
        <v>1.5537848605577689E-2</v>
      </c>
      <c r="E5" s="286">
        <v>21</v>
      </c>
      <c r="F5" s="289">
        <f>(E5/$G$22)</f>
        <v>8.3665338645418329E-3</v>
      </c>
      <c r="G5" s="353">
        <v>60</v>
      </c>
      <c r="H5" s="350">
        <v>2.3900000000000001E-2</v>
      </c>
    </row>
    <row r="6" spans="1:9" x14ac:dyDescent="0.35">
      <c r="B6" s="7">
        <v>65</v>
      </c>
      <c r="C6" s="285">
        <v>19</v>
      </c>
      <c r="D6" s="515">
        <f t="shared" ref="D6:D22" si="0">(C6/$G$22)</f>
        <v>7.569721115537849E-3</v>
      </c>
      <c r="E6" s="286">
        <v>9</v>
      </c>
      <c r="F6" s="289">
        <f t="shared" ref="F6:F21" si="1">(E6/$G$22)</f>
        <v>3.5856573705179283E-3</v>
      </c>
      <c r="G6" s="353">
        <v>28</v>
      </c>
      <c r="H6" s="350">
        <v>1.12E-2</v>
      </c>
    </row>
    <row r="7" spans="1:9" x14ac:dyDescent="0.35">
      <c r="B7" s="7">
        <v>66</v>
      </c>
      <c r="C7" s="285">
        <v>35</v>
      </c>
      <c r="D7" s="515">
        <f t="shared" si="0"/>
        <v>1.3944223107569721E-2</v>
      </c>
      <c r="E7" s="286">
        <v>4</v>
      </c>
      <c r="F7" s="289">
        <f t="shared" si="1"/>
        <v>1.5936254980079682E-3</v>
      </c>
      <c r="G7" s="353">
        <v>39</v>
      </c>
      <c r="H7" s="350">
        <v>1.55E-2</v>
      </c>
    </row>
    <row r="8" spans="1:9" x14ac:dyDescent="0.35">
      <c r="B8" s="7">
        <v>67</v>
      </c>
      <c r="C8" s="285">
        <v>28</v>
      </c>
      <c r="D8" s="515">
        <f t="shared" si="0"/>
        <v>1.1155378486055778E-2</v>
      </c>
      <c r="E8" s="286">
        <v>6</v>
      </c>
      <c r="F8" s="289">
        <f t="shared" si="1"/>
        <v>2.3904382470119521E-3</v>
      </c>
      <c r="G8" s="353">
        <v>34</v>
      </c>
      <c r="H8" s="350">
        <v>1.35E-2</v>
      </c>
    </row>
    <row r="9" spans="1:9" x14ac:dyDescent="0.35">
      <c r="B9" s="7">
        <v>68</v>
      </c>
      <c r="C9" s="285">
        <v>26</v>
      </c>
      <c r="D9" s="515">
        <f t="shared" si="0"/>
        <v>1.0358565737051793E-2</v>
      </c>
      <c r="E9" s="286">
        <v>10</v>
      </c>
      <c r="F9" s="289">
        <f t="shared" si="1"/>
        <v>3.9840637450199202E-3</v>
      </c>
      <c r="G9" s="353">
        <v>36</v>
      </c>
      <c r="H9" s="350">
        <v>1.43E-2</v>
      </c>
    </row>
    <row r="10" spans="1:9" x14ac:dyDescent="0.35">
      <c r="B10" s="7">
        <v>69</v>
      </c>
      <c r="C10" s="285">
        <v>47</v>
      </c>
      <c r="D10" s="515">
        <f t="shared" si="0"/>
        <v>1.8725099601593624E-2</v>
      </c>
      <c r="E10" s="286">
        <v>12</v>
      </c>
      <c r="F10" s="289">
        <f t="shared" si="1"/>
        <v>4.7808764940239041E-3</v>
      </c>
      <c r="G10" s="353">
        <v>59</v>
      </c>
      <c r="H10" s="350">
        <v>2.35E-2</v>
      </c>
    </row>
    <row r="11" spans="1:9" x14ac:dyDescent="0.35">
      <c r="B11" s="7">
        <v>70</v>
      </c>
      <c r="C11" s="285">
        <v>73</v>
      </c>
      <c r="D11" s="515">
        <f t="shared" si="0"/>
        <v>2.9083665338645419E-2</v>
      </c>
      <c r="E11" s="286">
        <v>7</v>
      </c>
      <c r="F11" s="289">
        <f t="shared" si="1"/>
        <v>2.7888446215139444E-3</v>
      </c>
      <c r="G11" s="353">
        <v>80</v>
      </c>
      <c r="H11" s="350">
        <v>3.1899999999999998E-2</v>
      </c>
    </row>
    <row r="12" spans="1:9" x14ac:dyDescent="0.35">
      <c r="B12" s="7">
        <v>71</v>
      </c>
      <c r="C12" s="285">
        <v>65</v>
      </c>
      <c r="D12" s="515">
        <f t="shared" si="0"/>
        <v>2.5896414342629483E-2</v>
      </c>
      <c r="E12" s="286">
        <v>9</v>
      </c>
      <c r="F12" s="289">
        <f t="shared" si="1"/>
        <v>3.5856573705179283E-3</v>
      </c>
      <c r="G12" s="353">
        <v>74</v>
      </c>
      <c r="H12" s="350">
        <v>2.9499999999999998E-2</v>
      </c>
    </row>
    <row r="13" spans="1:9" x14ac:dyDescent="0.35">
      <c r="B13" s="7">
        <v>72</v>
      </c>
      <c r="C13" s="285">
        <v>80</v>
      </c>
      <c r="D13" s="515">
        <f t="shared" si="0"/>
        <v>3.1872509960159362E-2</v>
      </c>
      <c r="E13" s="286">
        <v>13</v>
      </c>
      <c r="F13" s="289">
        <f t="shared" si="1"/>
        <v>5.1792828685258965E-3</v>
      </c>
      <c r="G13" s="353">
        <v>93</v>
      </c>
      <c r="H13" s="350">
        <v>3.7100000000000001E-2</v>
      </c>
    </row>
    <row r="14" spans="1:9" x14ac:dyDescent="0.35">
      <c r="B14" s="7">
        <v>73</v>
      </c>
      <c r="C14" s="285">
        <v>42</v>
      </c>
      <c r="D14" s="515">
        <f t="shared" si="0"/>
        <v>1.6733067729083666E-2</v>
      </c>
      <c r="E14" s="286">
        <v>8</v>
      </c>
      <c r="F14" s="289">
        <f t="shared" si="1"/>
        <v>3.1872509960159364E-3</v>
      </c>
      <c r="G14" s="353">
        <v>50</v>
      </c>
      <c r="H14" s="350">
        <v>1.9900000000000001E-2</v>
      </c>
    </row>
    <row r="15" spans="1:9" x14ac:dyDescent="0.35">
      <c r="B15" s="7">
        <v>74</v>
      </c>
      <c r="C15" s="285">
        <v>74</v>
      </c>
      <c r="D15" s="515">
        <f t="shared" si="0"/>
        <v>2.9482071713147411E-2</v>
      </c>
      <c r="E15" s="286">
        <v>15</v>
      </c>
      <c r="F15" s="289">
        <f t="shared" si="1"/>
        <v>5.9760956175298804E-3</v>
      </c>
      <c r="G15" s="353">
        <v>89</v>
      </c>
      <c r="H15" s="350">
        <v>3.5499999999999997E-2</v>
      </c>
    </row>
    <row r="16" spans="1:9" x14ac:dyDescent="0.35">
      <c r="B16" s="7">
        <v>75</v>
      </c>
      <c r="C16" s="285">
        <v>103</v>
      </c>
      <c r="D16" s="515">
        <f t="shared" si="0"/>
        <v>4.1035856573705176E-2</v>
      </c>
      <c r="E16" s="285">
        <v>21</v>
      </c>
      <c r="F16" s="289">
        <f t="shared" si="1"/>
        <v>8.3665338645418329E-3</v>
      </c>
      <c r="G16" s="353">
        <v>124</v>
      </c>
      <c r="H16" s="350">
        <v>4.9399999999999999E-2</v>
      </c>
    </row>
    <row r="17" spans="2:8" x14ac:dyDescent="0.35">
      <c r="B17" s="7">
        <v>76</v>
      </c>
      <c r="C17" s="285">
        <v>118</v>
      </c>
      <c r="D17" s="515">
        <f t="shared" si="0"/>
        <v>4.7011952191235058E-2</v>
      </c>
      <c r="E17" s="285">
        <v>18</v>
      </c>
      <c r="F17" s="289">
        <f t="shared" si="1"/>
        <v>7.1713147410358566E-3</v>
      </c>
      <c r="G17" s="353">
        <v>136</v>
      </c>
      <c r="H17" s="350">
        <v>5.4199999999999998E-2</v>
      </c>
    </row>
    <row r="18" spans="2:8" x14ac:dyDescent="0.35">
      <c r="B18" s="7">
        <v>77</v>
      </c>
      <c r="C18" s="8">
        <v>80</v>
      </c>
      <c r="D18" s="515">
        <f t="shared" si="0"/>
        <v>3.1872509960159362E-2</v>
      </c>
      <c r="E18" s="8">
        <v>16</v>
      </c>
      <c r="F18" s="289">
        <f t="shared" si="1"/>
        <v>6.3745019920318727E-3</v>
      </c>
      <c r="G18" s="73">
        <v>96</v>
      </c>
      <c r="H18" s="350">
        <v>3.8199999999999998E-2</v>
      </c>
    </row>
    <row r="19" spans="2:8" x14ac:dyDescent="0.35">
      <c r="B19" s="7">
        <v>78</v>
      </c>
      <c r="C19" s="285">
        <v>80</v>
      </c>
      <c r="D19" s="515">
        <f t="shared" si="0"/>
        <v>3.1872509960159362E-2</v>
      </c>
      <c r="E19" s="286">
        <v>20</v>
      </c>
      <c r="F19" s="289">
        <f t="shared" si="1"/>
        <v>7.9681274900398405E-3</v>
      </c>
      <c r="G19" s="353">
        <v>100</v>
      </c>
      <c r="H19" s="350">
        <v>3.9800000000000002E-2</v>
      </c>
    </row>
    <row r="20" spans="2:8" x14ac:dyDescent="0.35">
      <c r="B20" s="7">
        <v>79</v>
      </c>
      <c r="C20" s="8">
        <v>86</v>
      </c>
      <c r="D20" s="515">
        <f t="shared" si="0"/>
        <v>3.4262948207171316E-2</v>
      </c>
      <c r="E20" s="8">
        <v>14</v>
      </c>
      <c r="F20" s="289">
        <f t="shared" si="1"/>
        <v>5.5776892430278889E-3</v>
      </c>
      <c r="G20" s="73">
        <v>100</v>
      </c>
      <c r="H20" s="350">
        <v>3.9800000000000002E-2</v>
      </c>
    </row>
    <row r="21" spans="2:8" x14ac:dyDescent="0.35">
      <c r="B21" s="51" t="s">
        <v>421</v>
      </c>
      <c r="C21" s="50">
        <v>1142</v>
      </c>
      <c r="D21" s="516">
        <f t="shared" si="0"/>
        <v>0.45498007968127491</v>
      </c>
      <c r="E21" s="50">
        <v>170</v>
      </c>
      <c r="F21" s="518">
        <f t="shared" si="1"/>
        <v>6.7729083665338641E-2</v>
      </c>
      <c r="G21" s="335" t="s">
        <v>764</v>
      </c>
      <c r="H21" s="351">
        <v>0.52270000000000005</v>
      </c>
    </row>
    <row r="22" spans="2:8" x14ac:dyDescent="0.35">
      <c r="B22" s="47" t="s">
        <v>14</v>
      </c>
      <c r="C22" s="52">
        <v>2137</v>
      </c>
      <c r="D22" s="517">
        <f t="shared" si="0"/>
        <v>0.85139442231075702</v>
      </c>
      <c r="E22" s="52">
        <v>373</v>
      </c>
      <c r="F22" s="519">
        <f>(E22/$G$22)</f>
        <v>0.14860557768924304</v>
      </c>
      <c r="G22" s="52">
        <v>2510</v>
      </c>
      <c r="H22" s="352">
        <v>1</v>
      </c>
    </row>
    <row r="23" spans="2:8" x14ac:dyDescent="0.35">
      <c r="D23" s="204">
        <f>(C5/G22)*100</f>
        <v>1.5537848605577689</v>
      </c>
    </row>
    <row r="24" spans="2:8" x14ac:dyDescent="0.35">
      <c r="E24" s="370"/>
    </row>
  </sheetData>
  <hyperlinks>
    <hyperlink ref="I1" location="'Retr basc par prov&amp;grade'!A1" display="Variable suivante" xr:uid="{80BEA3F1-512F-4126-8C47-5103FFEF11C8}"/>
    <hyperlink ref="I2" location="'Retr Basc par grade&amp;Age'!A1" display="Variable précédente" xr:uid="{84D1FB35-640D-4E6D-9DB9-D2AC945777A6}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E028-FD9F-4153-A1DF-302D0C8AB27E}">
  <sheetPr>
    <tabColor theme="0"/>
  </sheetPr>
  <dimension ref="A1:O31"/>
  <sheetViews>
    <sheetView topLeftCell="C1" workbookViewId="0">
      <selection activeCell="O1" sqref="O1"/>
    </sheetView>
  </sheetViews>
  <sheetFormatPr baseColWidth="10" defaultColWidth="10.6640625" defaultRowHeight="15.5" x14ac:dyDescent="0.35"/>
  <cols>
    <col min="1" max="1" width="10.6640625" style="204"/>
    <col min="2" max="2" width="12.6640625" style="204" customWidth="1"/>
    <col min="3" max="16384" width="10.6640625" style="204"/>
  </cols>
  <sheetData>
    <row r="1" spans="1:15" x14ac:dyDescent="0.35">
      <c r="A1" s="205"/>
      <c r="B1" s="205"/>
      <c r="C1" s="205"/>
      <c r="D1" s="205"/>
      <c r="E1" s="205"/>
      <c r="O1" s="206" t="s">
        <v>255</v>
      </c>
    </row>
    <row r="2" spans="1:15" ht="18" x14ac:dyDescent="0.4">
      <c r="A2" s="205"/>
      <c r="B2" s="207" t="s">
        <v>549</v>
      </c>
      <c r="C2" s="205"/>
      <c r="D2" s="205"/>
      <c r="E2" s="205"/>
      <c r="O2" s="208" t="s">
        <v>256</v>
      </c>
    </row>
    <row r="4" spans="1:15" x14ac:dyDescent="0.35">
      <c r="B4" s="47" t="s">
        <v>16</v>
      </c>
      <c r="C4" s="47" t="s">
        <v>59</v>
      </c>
      <c r="D4" s="52" t="s">
        <v>60</v>
      </c>
      <c r="E4" s="52" t="s">
        <v>61</v>
      </c>
      <c r="F4" s="52" t="s">
        <v>62</v>
      </c>
      <c r="G4" s="52" t="s">
        <v>63</v>
      </c>
      <c r="H4" s="52" t="s">
        <v>64</v>
      </c>
      <c r="I4" s="52" t="s">
        <v>65</v>
      </c>
      <c r="J4" s="52" t="s">
        <v>66</v>
      </c>
      <c r="K4" s="52" t="s">
        <v>67</v>
      </c>
      <c r="L4" s="52" t="s">
        <v>68</v>
      </c>
      <c r="M4" s="52" t="s">
        <v>69</v>
      </c>
      <c r="N4" s="52" t="s">
        <v>14</v>
      </c>
    </row>
    <row r="5" spans="1:15" x14ac:dyDescent="0.35">
      <c r="B5" s="196" t="s">
        <v>429</v>
      </c>
      <c r="C5" s="8" t="s">
        <v>5</v>
      </c>
      <c r="D5" s="8">
        <v>1</v>
      </c>
      <c r="E5" s="8"/>
      <c r="F5" s="8"/>
      <c r="G5" s="8"/>
      <c r="H5" s="8"/>
      <c r="I5" s="8"/>
      <c r="J5" s="8"/>
      <c r="K5" s="8"/>
      <c r="L5" s="8" t="s">
        <v>5</v>
      </c>
      <c r="M5" s="8" t="s">
        <v>5</v>
      </c>
      <c r="N5" s="287">
        <v>1</v>
      </c>
    </row>
    <row r="6" spans="1:15" x14ac:dyDescent="0.35">
      <c r="B6" s="285" t="s">
        <v>8</v>
      </c>
      <c r="C6" s="8" t="s">
        <v>5</v>
      </c>
      <c r="D6" s="8">
        <v>22</v>
      </c>
      <c r="E6" s="8">
        <v>45</v>
      </c>
      <c r="F6" s="8">
        <v>49</v>
      </c>
      <c r="G6" s="8">
        <v>36</v>
      </c>
      <c r="H6" s="8">
        <v>23</v>
      </c>
      <c r="I6" s="8">
        <v>18</v>
      </c>
      <c r="J6" s="8">
        <v>12</v>
      </c>
      <c r="K6" s="8">
        <v>5</v>
      </c>
      <c r="L6" s="8" t="s">
        <v>5</v>
      </c>
      <c r="M6" s="8" t="s">
        <v>5</v>
      </c>
      <c r="N6" s="287">
        <v>210</v>
      </c>
    </row>
    <row r="7" spans="1:15" x14ac:dyDescent="0.35">
      <c r="B7" s="285" t="s">
        <v>430</v>
      </c>
      <c r="C7" s="8" t="s">
        <v>5</v>
      </c>
      <c r="D7" s="8">
        <v>1</v>
      </c>
      <c r="E7" s="8">
        <v>1</v>
      </c>
      <c r="F7" s="8">
        <v>7</v>
      </c>
      <c r="G7" s="8">
        <v>26</v>
      </c>
      <c r="H7" s="8">
        <v>19</v>
      </c>
      <c r="I7" s="8">
        <v>12</v>
      </c>
      <c r="J7" s="8">
        <v>11</v>
      </c>
      <c r="K7" s="8">
        <v>2</v>
      </c>
      <c r="L7" s="8">
        <v>1</v>
      </c>
      <c r="M7" s="8"/>
      <c r="N7" s="287">
        <v>80</v>
      </c>
    </row>
    <row r="8" spans="1:15" x14ac:dyDescent="0.35">
      <c r="B8" s="285" t="s">
        <v>431</v>
      </c>
      <c r="C8" s="8" t="s">
        <v>5</v>
      </c>
      <c r="D8" s="8" t="s">
        <v>5</v>
      </c>
      <c r="E8" s="8" t="s">
        <v>5</v>
      </c>
      <c r="F8" s="8" t="s">
        <v>5</v>
      </c>
      <c r="G8" s="8">
        <v>1</v>
      </c>
      <c r="H8" s="8">
        <v>5</v>
      </c>
      <c r="I8" s="8">
        <v>5</v>
      </c>
      <c r="J8" s="8">
        <v>5</v>
      </c>
      <c r="K8" s="8"/>
      <c r="L8" s="8" t="s">
        <v>5</v>
      </c>
      <c r="M8" s="8" t="s">
        <v>5</v>
      </c>
      <c r="N8" s="287">
        <v>16</v>
      </c>
    </row>
    <row r="9" spans="1:15" x14ac:dyDescent="0.35">
      <c r="B9" s="285" t="s">
        <v>432</v>
      </c>
      <c r="C9" s="8" t="s">
        <v>5</v>
      </c>
      <c r="D9" s="8" t="s">
        <v>5</v>
      </c>
      <c r="E9" s="8" t="s">
        <v>5</v>
      </c>
      <c r="F9" s="8" t="s">
        <v>5</v>
      </c>
      <c r="G9" s="8">
        <v>3</v>
      </c>
      <c r="H9" s="8">
        <v>1</v>
      </c>
      <c r="I9" s="8">
        <v>5</v>
      </c>
      <c r="J9" s="8">
        <v>2</v>
      </c>
      <c r="K9" s="8">
        <v>1</v>
      </c>
      <c r="L9" s="8" t="s">
        <v>5</v>
      </c>
      <c r="M9" s="8" t="s">
        <v>5</v>
      </c>
      <c r="N9" s="287">
        <v>12</v>
      </c>
    </row>
    <row r="10" spans="1:15" x14ac:dyDescent="0.35">
      <c r="B10" s="285" t="s">
        <v>350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8" t="s">
        <v>5</v>
      </c>
      <c r="I10" s="8">
        <v>2</v>
      </c>
      <c r="J10" s="8">
        <v>1</v>
      </c>
      <c r="K10" s="8" t="s">
        <v>5</v>
      </c>
      <c r="L10" s="8" t="s">
        <v>5</v>
      </c>
      <c r="M10" s="8" t="s">
        <v>5</v>
      </c>
      <c r="N10" s="287">
        <v>3</v>
      </c>
    </row>
    <row r="11" spans="1:15" x14ac:dyDescent="0.35">
      <c r="B11" s="285" t="s">
        <v>433</v>
      </c>
      <c r="C11" s="8" t="s">
        <v>5</v>
      </c>
      <c r="D11" s="8" t="s">
        <v>5</v>
      </c>
      <c r="E11" s="8" t="s">
        <v>5</v>
      </c>
      <c r="F11" s="8">
        <v>1</v>
      </c>
      <c r="G11" s="8">
        <v>2</v>
      </c>
      <c r="H11" s="8" t="s">
        <v>5</v>
      </c>
      <c r="I11" s="8">
        <v>1</v>
      </c>
      <c r="J11" s="8">
        <v>1</v>
      </c>
      <c r="K11" s="8" t="s">
        <v>5</v>
      </c>
      <c r="L11" s="8" t="s">
        <v>5</v>
      </c>
      <c r="M11" s="8" t="s">
        <v>5</v>
      </c>
      <c r="N11" s="287">
        <v>5</v>
      </c>
    </row>
    <row r="12" spans="1:15" x14ac:dyDescent="0.35">
      <c r="B12" s="285" t="s">
        <v>550</v>
      </c>
      <c r="C12" s="8" t="s">
        <v>5</v>
      </c>
      <c r="D12" s="8" t="s">
        <v>5</v>
      </c>
      <c r="E12" s="8">
        <v>1</v>
      </c>
      <c r="F12" s="8"/>
      <c r="G12" s="8">
        <v>9</v>
      </c>
      <c r="H12" s="8">
        <v>8</v>
      </c>
      <c r="I12" s="8">
        <v>5</v>
      </c>
      <c r="J12" s="8">
        <v>6</v>
      </c>
      <c r="K12" s="8">
        <v>2</v>
      </c>
      <c r="L12" s="8" t="s">
        <v>5</v>
      </c>
      <c r="M12" s="8" t="s">
        <v>5</v>
      </c>
      <c r="N12" s="287">
        <v>31</v>
      </c>
    </row>
    <row r="13" spans="1:15" x14ac:dyDescent="0.35">
      <c r="B13" s="285" t="s">
        <v>551</v>
      </c>
      <c r="C13" s="8" t="s">
        <v>5</v>
      </c>
      <c r="D13" s="8">
        <v>3</v>
      </c>
      <c r="E13" s="8">
        <v>1</v>
      </c>
      <c r="F13" s="8">
        <v>5</v>
      </c>
      <c r="G13" s="8">
        <v>18</v>
      </c>
      <c r="H13" s="8">
        <v>11</v>
      </c>
      <c r="I13" s="8">
        <v>8</v>
      </c>
      <c r="J13" s="8">
        <v>3</v>
      </c>
      <c r="K13" s="8">
        <v>5</v>
      </c>
      <c r="L13" s="8">
        <v>2</v>
      </c>
      <c r="M13" s="8" t="s">
        <v>5</v>
      </c>
      <c r="N13" s="287">
        <v>56</v>
      </c>
    </row>
    <row r="14" spans="1:15" x14ac:dyDescent="0.35">
      <c r="B14" s="285" t="s">
        <v>10</v>
      </c>
      <c r="C14" s="8">
        <v>90</v>
      </c>
      <c r="D14" s="8">
        <v>71</v>
      </c>
      <c r="E14" s="8">
        <v>100</v>
      </c>
      <c r="F14" s="8">
        <v>110</v>
      </c>
      <c r="G14" s="8">
        <v>413</v>
      </c>
      <c r="H14" s="8">
        <v>343</v>
      </c>
      <c r="I14" s="8">
        <v>188</v>
      </c>
      <c r="J14" s="8">
        <v>117</v>
      </c>
      <c r="K14" s="8">
        <v>32</v>
      </c>
      <c r="L14" s="8">
        <v>23</v>
      </c>
      <c r="M14" s="8">
        <v>6</v>
      </c>
      <c r="N14" s="287">
        <v>1493</v>
      </c>
    </row>
    <row r="15" spans="1:15" x14ac:dyDescent="0.35">
      <c r="B15" s="285" t="s">
        <v>354</v>
      </c>
      <c r="C15" s="8" t="s">
        <v>5</v>
      </c>
      <c r="D15" s="8">
        <v>1</v>
      </c>
      <c r="E15" s="8">
        <v>6</v>
      </c>
      <c r="F15" s="8">
        <v>7</v>
      </c>
      <c r="G15" s="8">
        <v>42</v>
      </c>
      <c r="H15" s="8">
        <v>31</v>
      </c>
      <c r="I15" s="8">
        <v>22</v>
      </c>
      <c r="J15" s="8">
        <v>19</v>
      </c>
      <c r="K15" s="8">
        <v>6</v>
      </c>
      <c r="L15" s="8">
        <v>4</v>
      </c>
      <c r="M15" s="8">
        <v>4</v>
      </c>
      <c r="N15" s="287">
        <v>142</v>
      </c>
    </row>
    <row r="16" spans="1:15" x14ac:dyDescent="0.35">
      <c r="B16" s="285" t="s">
        <v>355</v>
      </c>
      <c r="C16" s="8" t="s">
        <v>5</v>
      </c>
      <c r="D16" s="8" t="s">
        <v>5</v>
      </c>
      <c r="E16" s="8" t="s">
        <v>5</v>
      </c>
      <c r="F16" s="8" t="s">
        <v>5</v>
      </c>
      <c r="G16" s="8">
        <v>6</v>
      </c>
      <c r="H16" s="8">
        <v>6</v>
      </c>
      <c r="I16" s="8">
        <v>13</v>
      </c>
      <c r="J16" s="8">
        <v>14</v>
      </c>
      <c r="K16" s="8">
        <v>3</v>
      </c>
      <c r="L16" s="8" t="s">
        <v>5</v>
      </c>
      <c r="M16" s="8" t="s">
        <v>5</v>
      </c>
      <c r="N16" s="287">
        <v>42</v>
      </c>
    </row>
    <row r="17" spans="2:14" x14ac:dyDescent="0.35">
      <c r="B17" s="285" t="s">
        <v>356</v>
      </c>
      <c r="C17" s="8">
        <v>1</v>
      </c>
      <c r="D17" s="8" t="s">
        <v>5</v>
      </c>
      <c r="E17" s="8" t="s">
        <v>5</v>
      </c>
      <c r="F17" s="8" t="s">
        <v>5</v>
      </c>
      <c r="G17" s="8">
        <v>6</v>
      </c>
      <c r="H17" s="8">
        <v>25</v>
      </c>
      <c r="I17" s="8">
        <v>11</v>
      </c>
      <c r="J17" s="8">
        <v>11</v>
      </c>
      <c r="K17" s="8">
        <v>5</v>
      </c>
      <c r="L17" s="8">
        <v>4</v>
      </c>
      <c r="M17" s="8" t="s">
        <v>5</v>
      </c>
      <c r="N17" s="287">
        <v>63</v>
      </c>
    </row>
    <row r="18" spans="2:14" x14ac:dyDescent="0.35">
      <c r="B18" s="285" t="s">
        <v>357</v>
      </c>
      <c r="C18" s="8" t="s">
        <v>5</v>
      </c>
      <c r="D18" s="8" t="s">
        <v>5</v>
      </c>
      <c r="E18" s="8" t="s">
        <v>5</v>
      </c>
      <c r="F18" s="8">
        <v>3</v>
      </c>
      <c r="G18" s="8">
        <v>4</v>
      </c>
      <c r="H18" s="8">
        <v>3</v>
      </c>
      <c r="I18" s="8">
        <v>4</v>
      </c>
      <c r="J18" s="8">
        <v>3</v>
      </c>
      <c r="K18" s="8">
        <v>1</v>
      </c>
      <c r="L18" s="8" t="s">
        <v>5</v>
      </c>
      <c r="M18" s="8">
        <v>1</v>
      </c>
      <c r="N18" s="287">
        <v>19</v>
      </c>
    </row>
    <row r="19" spans="2:14" x14ac:dyDescent="0.35">
      <c r="B19" s="285" t="s">
        <v>358</v>
      </c>
      <c r="C19" s="8" t="s">
        <v>5</v>
      </c>
      <c r="D19" s="8" t="s">
        <v>5</v>
      </c>
      <c r="E19" s="8" t="s">
        <v>5</v>
      </c>
      <c r="F19" s="8" t="s">
        <v>5</v>
      </c>
      <c r="G19" s="8">
        <v>6</v>
      </c>
      <c r="H19" s="8">
        <v>1</v>
      </c>
      <c r="I19" s="8">
        <v>2</v>
      </c>
      <c r="J19" s="8">
        <v>2</v>
      </c>
      <c r="K19" s="8" t="s">
        <v>5</v>
      </c>
      <c r="L19" s="8" t="s">
        <v>5</v>
      </c>
      <c r="M19" s="8" t="s">
        <v>5</v>
      </c>
      <c r="N19" s="287">
        <v>11</v>
      </c>
    </row>
    <row r="20" spans="2:14" x14ac:dyDescent="0.35">
      <c r="B20" s="285" t="s">
        <v>552</v>
      </c>
      <c r="C20" s="8" t="s">
        <v>5</v>
      </c>
      <c r="D20" s="8" t="s">
        <v>5</v>
      </c>
      <c r="E20" s="8" t="s">
        <v>5</v>
      </c>
      <c r="F20" s="8">
        <v>1</v>
      </c>
      <c r="G20" s="8">
        <v>1</v>
      </c>
      <c r="H20" s="8">
        <v>8</v>
      </c>
      <c r="I20" s="8">
        <v>7</v>
      </c>
      <c r="J20" s="8">
        <v>3</v>
      </c>
      <c r="K20" s="8" t="s">
        <v>5</v>
      </c>
      <c r="L20" s="8" t="s">
        <v>5</v>
      </c>
      <c r="M20" s="8" t="s">
        <v>5</v>
      </c>
      <c r="N20" s="287">
        <v>20</v>
      </c>
    </row>
    <row r="21" spans="2:14" x14ac:dyDescent="0.35">
      <c r="B21" s="285" t="s">
        <v>11</v>
      </c>
      <c r="C21" s="8" t="s">
        <v>5</v>
      </c>
      <c r="D21" s="8" t="s">
        <v>5</v>
      </c>
      <c r="E21" s="8" t="s">
        <v>5</v>
      </c>
      <c r="F21" s="8" t="s">
        <v>5</v>
      </c>
      <c r="G21" s="8" t="s">
        <v>5</v>
      </c>
      <c r="H21" s="8">
        <v>5</v>
      </c>
      <c r="I21" s="8" t="s">
        <v>5</v>
      </c>
      <c r="J21" s="8">
        <v>1</v>
      </c>
      <c r="K21" s="8" t="s">
        <v>5</v>
      </c>
      <c r="L21" s="8" t="s">
        <v>5</v>
      </c>
      <c r="M21" s="8" t="s">
        <v>5</v>
      </c>
      <c r="N21" s="287">
        <v>6</v>
      </c>
    </row>
    <row r="22" spans="2:14" x14ac:dyDescent="0.35">
      <c r="B22" s="285" t="s">
        <v>360</v>
      </c>
      <c r="C22" s="8" t="s">
        <v>5</v>
      </c>
      <c r="D22" s="8" t="s">
        <v>5</v>
      </c>
      <c r="E22" s="8">
        <v>1</v>
      </c>
      <c r="F22" s="8" t="s">
        <v>5</v>
      </c>
      <c r="G22" s="8">
        <v>4</v>
      </c>
      <c r="H22" s="8">
        <v>1</v>
      </c>
      <c r="I22" s="8">
        <v>3</v>
      </c>
      <c r="J22" s="8">
        <v>1</v>
      </c>
      <c r="K22" s="8" t="s">
        <v>5</v>
      </c>
      <c r="L22" s="8" t="s">
        <v>5</v>
      </c>
      <c r="M22" s="8" t="s">
        <v>5</v>
      </c>
      <c r="N22" s="287">
        <v>10</v>
      </c>
    </row>
    <row r="23" spans="2:14" x14ac:dyDescent="0.35">
      <c r="B23" s="285" t="s">
        <v>12</v>
      </c>
      <c r="C23" s="8">
        <v>2</v>
      </c>
      <c r="D23" s="8">
        <v>3</v>
      </c>
      <c r="E23" s="8">
        <v>4</v>
      </c>
      <c r="F23" s="8">
        <v>4</v>
      </c>
      <c r="G23" s="8">
        <v>14</v>
      </c>
      <c r="H23" s="8">
        <v>17</v>
      </c>
      <c r="I23" s="8">
        <v>20</v>
      </c>
      <c r="J23" s="8">
        <v>31</v>
      </c>
      <c r="K23" s="8">
        <v>13</v>
      </c>
      <c r="L23" s="8">
        <v>7</v>
      </c>
      <c r="M23" s="8">
        <v>1</v>
      </c>
      <c r="N23" s="287">
        <v>116</v>
      </c>
    </row>
    <row r="24" spans="2:14" x14ac:dyDescent="0.35">
      <c r="B24" s="285" t="s">
        <v>435</v>
      </c>
      <c r="C24" s="8" t="s">
        <v>5</v>
      </c>
      <c r="D24" s="8" t="s">
        <v>5</v>
      </c>
      <c r="E24" s="8" t="s">
        <v>5</v>
      </c>
      <c r="F24" s="8" t="s">
        <v>5</v>
      </c>
      <c r="G24" s="8"/>
      <c r="H24" s="8">
        <v>1</v>
      </c>
      <c r="I24" s="8">
        <v>2</v>
      </c>
      <c r="J24" s="8">
        <v>1</v>
      </c>
      <c r="K24" s="8" t="s">
        <v>5</v>
      </c>
      <c r="L24" s="8" t="s">
        <v>5</v>
      </c>
      <c r="M24" s="8" t="s">
        <v>5</v>
      </c>
      <c r="N24" s="287">
        <v>4</v>
      </c>
    </row>
    <row r="25" spans="2:14" x14ac:dyDescent="0.35">
      <c r="B25" s="285" t="s">
        <v>363</v>
      </c>
      <c r="C25" s="8" t="s">
        <v>5</v>
      </c>
      <c r="D25" s="8" t="s">
        <v>5</v>
      </c>
      <c r="E25" s="8" t="s">
        <v>5</v>
      </c>
      <c r="F25" s="8">
        <v>1</v>
      </c>
      <c r="G25" s="8">
        <v>9</v>
      </c>
      <c r="H25" s="8">
        <v>4</v>
      </c>
      <c r="I25" s="8">
        <v>2</v>
      </c>
      <c r="J25" s="8">
        <v>1</v>
      </c>
      <c r="K25" s="8" t="s">
        <v>5</v>
      </c>
      <c r="L25" s="8">
        <v>1</v>
      </c>
      <c r="M25" s="8">
        <v>1</v>
      </c>
      <c r="N25" s="287">
        <v>19</v>
      </c>
    </row>
    <row r="26" spans="2:14" x14ac:dyDescent="0.35">
      <c r="B26" s="285" t="s">
        <v>13</v>
      </c>
      <c r="C26" s="8" t="s">
        <v>5</v>
      </c>
      <c r="D26" s="8">
        <v>4</v>
      </c>
      <c r="E26" s="8">
        <v>1</v>
      </c>
      <c r="F26" s="8">
        <v>2</v>
      </c>
      <c r="G26" s="8">
        <v>15</v>
      </c>
      <c r="H26" s="8">
        <v>18</v>
      </c>
      <c r="I26" s="8">
        <v>14</v>
      </c>
      <c r="J26" s="8">
        <v>17</v>
      </c>
      <c r="K26" s="8">
        <v>6</v>
      </c>
      <c r="L26" s="8">
        <v>2</v>
      </c>
      <c r="M26" s="8" t="s">
        <v>5</v>
      </c>
      <c r="N26" s="287">
        <v>79</v>
      </c>
    </row>
    <row r="27" spans="2:14" x14ac:dyDescent="0.35">
      <c r="B27" s="285" t="s">
        <v>436</v>
      </c>
      <c r="C27" s="8" t="s">
        <v>5</v>
      </c>
      <c r="D27" s="8">
        <v>1</v>
      </c>
      <c r="E27" s="8">
        <v>1</v>
      </c>
      <c r="F27" s="8">
        <v>1</v>
      </c>
      <c r="G27" s="8">
        <v>1</v>
      </c>
      <c r="H27" s="8">
        <v>3</v>
      </c>
      <c r="I27" s="8">
        <v>3</v>
      </c>
      <c r="J27" s="8">
        <v>1</v>
      </c>
      <c r="K27" s="8" t="s">
        <v>5</v>
      </c>
      <c r="L27" s="8">
        <v>1</v>
      </c>
      <c r="M27" s="8" t="s">
        <v>5</v>
      </c>
      <c r="N27" s="287">
        <v>12</v>
      </c>
    </row>
    <row r="28" spans="2:14" x14ac:dyDescent="0.35">
      <c r="B28" s="285" t="s">
        <v>366</v>
      </c>
      <c r="C28" s="8" t="s">
        <v>5</v>
      </c>
      <c r="D28" s="8" t="s">
        <v>5</v>
      </c>
      <c r="E28" s="8" t="s">
        <v>5</v>
      </c>
      <c r="F28" s="8" t="s">
        <v>5</v>
      </c>
      <c r="G28" s="8">
        <v>2</v>
      </c>
      <c r="H28" s="8">
        <v>2</v>
      </c>
      <c r="I28" s="8" t="s">
        <v>5</v>
      </c>
      <c r="J28" s="8">
        <v>1</v>
      </c>
      <c r="K28" s="8" t="s">
        <v>5</v>
      </c>
      <c r="L28" s="8" t="s">
        <v>5</v>
      </c>
      <c r="M28" s="8" t="s">
        <v>5</v>
      </c>
      <c r="N28" s="287">
        <v>5</v>
      </c>
    </row>
    <row r="29" spans="2:14" x14ac:dyDescent="0.35">
      <c r="B29" s="285" t="s">
        <v>367</v>
      </c>
      <c r="C29" s="8" t="s">
        <v>5</v>
      </c>
      <c r="D29" s="8" t="s">
        <v>5</v>
      </c>
      <c r="E29" s="8">
        <v>1</v>
      </c>
      <c r="F29" s="8">
        <v>1</v>
      </c>
      <c r="G29" s="8">
        <v>9</v>
      </c>
      <c r="H29" s="8">
        <v>7</v>
      </c>
      <c r="I29" s="8">
        <v>12</v>
      </c>
      <c r="J29" s="8">
        <v>4</v>
      </c>
      <c r="K29" s="8">
        <v>2</v>
      </c>
      <c r="L29" s="8" t="s">
        <v>5</v>
      </c>
      <c r="M29" s="8" t="s">
        <v>5</v>
      </c>
      <c r="N29" s="287">
        <v>36</v>
      </c>
    </row>
    <row r="30" spans="2:14" x14ac:dyDescent="0.35">
      <c r="B30" s="344" t="s">
        <v>368</v>
      </c>
      <c r="C30" s="50" t="s">
        <v>5</v>
      </c>
      <c r="D30" s="50" t="s">
        <v>5</v>
      </c>
      <c r="E30" s="50">
        <v>1</v>
      </c>
      <c r="F30" s="50">
        <v>3</v>
      </c>
      <c r="G30" s="50">
        <v>4</v>
      </c>
      <c r="H30" s="50">
        <v>3</v>
      </c>
      <c r="I30" s="50">
        <v>3</v>
      </c>
      <c r="J30" s="50">
        <v>5</v>
      </c>
      <c r="K30" s="50" t="s">
        <v>5</v>
      </c>
      <c r="L30" s="50" t="s">
        <v>5</v>
      </c>
      <c r="M30" s="50" t="s">
        <v>5</v>
      </c>
      <c r="N30" s="339">
        <v>19</v>
      </c>
    </row>
    <row r="31" spans="2:14" x14ac:dyDescent="0.35">
      <c r="B31" s="47" t="s">
        <v>14</v>
      </c>
      <c r="C31" s="52">
        <v>93</v>
      </c>
      <c r="D31" s="52">
        <v>107</v>
      </c>
      <c r="E31" s="52">
        <v>163</v>
      </c>
      <c r="F31" s="52">
        <v>195</v>
      </c>
      <c r="G31" s="52">
        <v>631</v>
      </c>
      <c r="H31" s="52">
        <v>545</v>
      </c>
      <c r="I31" s="52">
        <v>362</v>
      </c>
      <c r="J31" s="52">
        <v>273</v>
      </c>
      <c r="K31" s="52">
        <v>83</v>
      </c>
      <c r="L31" s="52">
        <v>45</v>
      </c>
      <c r="M31" s="52">
        <v>13</v>
      </c>
      <c r="N31" s="291">
        <v>2510</v>
      </c>
    </row>
  </sheetData>
  <hyperlinks>
    <hyperlink ref="O1" location="'Retr Basc par prov&amp;sexe'!A1" display="Variable suivante" xr:uid="{62694400-CEDA-45DC-B158-B25EA05C310F}"/>
    <hyperlink ref="O2" location="'Retr Basc par Age&amp;sexe'!A1" display="Variable précédente" xr:uid="{97716695-613E-41AA-A9DA-4DFFC665F89D}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DB87-593D-449B-8F40-BEF66A16B575}">
  <sheetPr>
    <tabColor theme="0"/>
  </sheetPr>
  <dimension ref="A1:I31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04"/>
    <col min="2" max="2" width="16.1640625" style="204" customWidth="1"/>
    <col min="3" max="3" width="13.83203125" style="204" customWidth="1"/>
    <col min="4" max="4" width="20" style="204" customWidth="1"/>
    <col min="5" max="5" width="20.5" style="204" customWidth="1"/>
    <col min="6" max="16384" width="10.6640625" style="204"/>
  </cols>
  <sheetData>
    <row r="1" spans="1:9" x14ac:dyDescent="0.35">
      <c r="A1" s="205"/>
      <c r="B1" s="205"/>
      <c r="C1" s="205"/>
      <c r="D1" s="205"/>
      <c r="E1" s="205"/>
      <c r="I1" s="206" t="s">
        <v>255</v>
      </c>
    </row>
    <row r="2" spans="1:9" ht="18" x14ac:dyDescent="0.4">
      <c r="A2" s="205"/>
      <c r="B2" s="207" t="s">
        <v>553</v>
      </c>
      <c r="C2" s="205"/>
      <c r="D2" s="205"/>
      <c r="E2" s="205"/>
      <c r="I2" s="208" t="s">
        <v>256</v>
      </c>
    </row>
    <row r="4" spans="1:9" x14ac:dyDescent="0.35">
      <c r="B4" s="47" t="s">
        <v>16</v>
      </c>
      <c r="C4" s="52" t="s">
        <v>82</v>
      </c>
      <c r="D4" s="52" t="s">
        <v>83</v>
      </c>
      <c r="E4" s="52" t="s">
        <v>14</v>
      </c>
      <c r="F4" s="52" t="s">
        <v>7</v>
      </c>
    </row>
    <row r="5" spans="1:9" x14ac:dyDescent="0.35">
      <c r="B5" s="196" t="s">
        <v>429</v>
      </c>
      <c r="C5" s="8">
        <v>1</v>
      </c>
      <c r="D5" s="8" t="s">
        <v>5</v>
      </c>
      <c r="E5" s="287">
        <v>1</v>
      </c>
      <c r="F5" s="290">
        <v>0</v>
      </c>
    </row>
    <row r="6" spans="1:9" x14ac:dyDescent="0.35">
      <c r="B6" s="285" t="s">
        <v>8</v>
      </c>
      <c r="C6" s="8">
        <v>183</v>
      </c>
      <c r="D6" s="8">
        <v>27</v>
      </c>
      <c r="E6" s="287">
        <v>210</v>
      </c>
      <c r="F6" s="290">
        <v>4.5999999999999999E-2</v>
      </c>
    </row>
    <row r="7" spans="1:9" x14ac:dyDescent="0.35">
      <c r="B7" s="285" t="s">
        <v>430</v>
      </c>
      <c r="C7" s="8">
        <v>67</v>
      </c>
      <c r="D7" s="8">
        <v>13</v>
      </c>
      <c r="E7" s="287">
        <v>80</v>
      </c>
      <c r="F7" s="290">
        <v>1.7999999999999999E-2</v>
      </c>
    </row>
    <row r="8" spans="1:9" x14ac:dyDescent="0.35">
      <c r="B8" s="285" t="s">
        <v>431</v>
      </c>
      <c r="C8" s="8">
        <v>15</v>
      </c>
      <c r="D8" s="8">
        <v>1</v>
      </c>
      <c r="E8" s="287">
        <v>16</v>
      </c>
      <c r="F8" s="290">
        <v>4.0000000000000001E-3</v>
      </c>
    </row>
    <row r="9" spans="1:9" x14ac:dyDescent="0.35">
      <c r="B9" s="285" t="s">
        <v>432</v>
      </c>
      <c r="C9" s="8">
        <v>10</v>
      </c>
      <c r="D9" s="8">
        <v>2</v>
      </c>
      <c r="E9" s="287">
        <v>12</v>
      </c>
      <c r="F9" s="290">
        <v>3.0000000000000001E-3</v>
      </c>
    </row>
    <row r="10" spans="1:9" x14ac:dyDescent="0.35">
      <c r="B10" s="285" t="s">
        <v>350</v>
      </c>
      <c r="C10" s="8">
        <v>3</v>
      </c>
      <c r="D10" s="8" t="s">
        <v>5</v>
      </c>
      <c r="E10" s="287">
        <v>3</v>
      </c>
      <c r="F10" s="290">
        <v>1E-3</v>
      </c>
    </row>
    <row r="11" spans="1:9" x14ac:dyDescent="0.35">
      <c r="B11" s="285" t="s">
        <v>433</v>
      </c>
      <c r="C11" s="8">
        <v>4</v>
      </c>
      <c r="D11" s="8">
        <v>1</v>
      </c>
      <c r="E11" s="287">
        <v>5</v>
      </c>
      <c r="F11" s="290">
        <v>1E-3</v>
      </c>
    </row>
    <row r="12" spans="1:9" x14ac:dyDescent="0.35">
      <c r="B12" s="285" t="s">
        <v>434</v>
      </c>
      <c r="C12" s="8">
        <v>28</v>
      </c>
      <c r="D12" s="8">
        <v>3</v>
      </c>
      <c r="E12" s="287">
        <v>31</v>
      </c>
      <c r="F12" s="290">
        <v>7.0000000000000001E-3</v>
      </c>
    </row>
    <row r="13" spans="1:9" x14ac:dyDescent="0.35">
      <c r="B13" s="285" t="s">
        <v>9</v>
      </c>
      <c r="C13" s="8">
        <v>50</v>
      </c>
      <c r="D13" s="8">
        <v>6</v>
      </c>
      <c r="E13" s="287">
        <v>56</v>
      </c>
      <c r="F13" s="290">
        <v>1.2E-2</v>
      </c>
    </row>
    <row r="14" spans="1:9" x14ac:dyDescent="0.35">
      <c r="B14" s="285" t="s">
        <v>10</v>
      </c>
      <c r="C14" s="8" t="s">
        <v>765</v>
      </c>
      <c r="D14" s="8">
        <v>268</v>
      </c>
      <c r="E14" s="287" t="s">
        <v>290</v>
      </c>
      <c r="F14" s="290">
        <v>0.33</v>
      </c>
    </row>
    <row r="15" spans="1:9" x14ac:dyDescent="0.35">
      <c r="B15" s="285" t="s">
        <v>354</v>
      </c>
      <c r="C15" s="8">
        <v>135</v>
      </c>
      <c r="D15" s="8">
        <v>7</v>
      </c>
      <c r="E15" s="287">
        <v>142</v>
      </c>
      <c r="F15" s="290">
        <v>3.1E-2</v>
      </c>
    </row>
    <row r="16" spans="1:9" x14ac:dyDescent="0.35">
      <c r="B16" s="285" t="s">
        <v>355</v>
      </c>
      <c r="C16" s="8">
        <v>37</v>
      </c>
      <c r="D16" s="8">
        <v>5</v>
      </c>
      <c r="E16" s="287">
        <v>42</v>
      </c>
      <c r="F16" s="290">
        <v>8.9999999999999993E-3</v>
      </c>
    </row>
    <row r="17" spans="2:6" x14ac:dyDescent="0.35">
      <c r="B17" s="285" t="s">
        <v>356</v>
      </c>
      <c r="C17" s="8">
        <v>52</v>
      </c>
      <c r="D17" s="8">
        <v>11</v>
      </c>
      <c r="E17" s="287">
        <v>63</v>
      </c>
      <c r="F17" s="290">
        <v>1.4E-2</v>
      </c>
    </row>
    <row r="18" spans="2:6" x14ac:dyDescent="0.35">
      <c r="B18" s="285" t="s">
        <v>357</v>
      </c>
      <c r="C18" s="8">
        <v>16</v>
      </c>
      <c r="D18" s="8">
        <v>3</v>
      </c>
      <c r="E18" s="287">
        <v>19</v>
      </c>
      <c r="F18" s="290">
        <v>4.0000000000000001E-3</v>
      </c>
    </row>
    <row r="19" spans="2:6" x14ac:dyDescent="0.35">
      <c r="B19" s="285" t="s">
        <v>358</v>
      </c>
      <c r="C19" s="8">
        <v>11</v>
      </c>
      <c r="D19" s="8" t="s">
        <v>5</v>
      </c>
      <c r="E19" s="287">
        <v>11</v>
      </c>
      <c r="F19" s="290">
        <v>2E-3</v>
      </c>
    </row>
    <row r="20" spans="2:6" x14ac:dyDescent="0.35">
      <c r="B20" s="285" t="s">
        <v>552</v>
      </c>
      <c r="C20" s="8">
        <v>20</v>
      </c>
      <c r="D20" s="8" t="s">
        <v>5</v>
      </c>
      <c r="E20" s="287">
        <v>20</v>
      </c>
      <c r="F20" s="290">
        <v>4.0000000000000001E-3</v>
      </c>
    </row>
    <row r="21" spans="2:6" x14ac:dyDescent="0.35">
      <c r="B21" s="285" t="s">
        <v>11</v>
      </c>
      <c r="C21" s="8">
        <v>6</v>
      </c>
      <c r="D21" s="8" t="s">
        <v>5</v>
      </c>
      <c r="E21" s="287">
        <v>6</v>
      </c>
      <c r="F21" s="290">
        <v>1E-3</v>
      </c>
    </row>
    <row r="22" spans="2:6" x14ac:dyDescent="0.35">
      <c r="B22" s="285" t="s">
        <v>360</v>
      </c>
      <c r="C22" s="8">
        <v>10</v>
      </c>
      <c r="D22" s="8" t="s">
        <v>5</v>
      </c>
      <c r="E22" s="287">
        <v>10</v>
      </c>
      <c r="F22" s="290">
        <v>2E-3</v>
      </c>
    </row>
    <row r="23" spans="2:6" x14ac:dyDescent="0.35">
      <c r="B23" s="285" t="s">
        <v>12</v>
      </c>
      <c r="C23" s="8">
        <v>109</v>
      </c>
      <c r="D23" s="8">
        <v>7</v>
      </c>
      <c r="E23" s="287">
        <v>116</v>
      </c>
      <c r="F23" s="290">
        <v>2.5999999999999999E-2</v>
      </c>
    </row>
    <row r="24" spans="2:6" x14ac:dyDescent="0.35">
      <c r="B24" s="285" t="s">
        <v>435</v>
      </c>
      <c r="C24" s="8">
        <v>4</v>
      </c>
      <c r="D24" s="8" t="s">
        <v>5</v>
      </c>
      <c r="E24" s="287">
        <v>4</v>
      </c>
      <c r="F24" s="290">
        <v>1E-3</v>
      </c>
    </row>
    <row r="25" spans="2:6" x14ac:dyDescent="0.35">
      <c r="B25" s="285" t="s">
        <v>363</v>
      </c>
      <c r="C25" s="8">
        <v>13</v>
      </c>
      <c r="D25" s="8">
        <v>6</v>
      </c>
      <c r="E25" s="287">
        <v>19</v>
      </c>
      <c r="F25" s="290">
        <v>4.0000000000000001E-3</v>
      </c>
    </row>
    <row r="26" spans="2:6" x14ac:dyDescent="0.35">
      <c r="B26" s="285" t="s">
        <v>13</v>
      </c>
      <c r="C26" s="8">
        <v>79</v>
      </c>
      <c r="D26" s="8" t="s">
        <v>5</v>
      </c>
      <c r="E26" s="287">
        <v>79</v>
      </c>
      <c r="F26" s="290">
        <v>1.7000000000000001E-2</v>
      </c>
    </row>
    <row r="27" spans="2:6" x14ac:dyDescent="0.35">
      <c r="B27" s="285" t="s">
        <v>436</v>
      </c>
      <c r="C27" s="8">
        <v>9</v>
      </c>
      <c r="D27" s="8">
        <v>3</v>
      </c>
      <c r="E27" s="287">
        <v>12</v>
      </c>
      <c r="F27" s="290">
        <v>3.0000000000000001E-3</v>
      </c>
    </row>
    <row r="28" spans="2:6" x14ac:dyDescent="0.35">
      <c r="B28" s="285" t="s">
        <v>366</v>
      </c>
      <c r="C28" s="8">
        <v>4</v>
      </c>
      <c r="D28" s="8">
        <v>1</v>
      </c>
      <c r="E28" s="287">
        <v>5</v>
      </c>
      <c r="F28" s="290">
        <v>1E-3</v>
      </c>
    </row>
    <row r="29" spans="2:6" x14ac:dyDescent="0.35">
      <c r="B29" s="285" t="s">
        <v>367</v>
      </c>
      <c r="C29" s="8">
        <v>31</v>
      </c>
      <c r="D29" s="8">
        <v>5</v>
      </c>
      <c r="E29" s="287">
        <v>36</v>
      </c>
      <c r="F29" s="290">
        <v>8.0000000000000002E-3</v>
      </c>
    </row>
    <row r="30" spans="2:6" x14ac:dyDescent="0.35">
      <c r="B30" s="292" t="s">
        <v>368</v>
      </c>
      <c r="C30" s="170">
        <v>15</v>
      </c>
      <c r="D30" s="170">
        <v>4</v>
      </c>
      <c r="E30" s="329">
        <v>19</v>
      </c>
      <c r="F30" s="293">
        <v>4.0000000000000001E-3</v>
      </c>
    </row>
    <row r="31" spans="2:6" x14ac:dyDescent="0.35">
      <c r="B31" s="78" t="s">
        <v>14</v>
      </c>
      <c r="C31" s="46" t="s">
        <v>762</v>
      </c>
      <c r="D31" s="46">
        <v>373</v>
      </c>
      <c r="E31" s="296" t="s">
        <v>756</v>
      </c>
      <c r="F31" s="294">
        <v>1</v>
      </c>
    </row>
  </sheetData>
  <hyperlinks>
    <hyperlink ref="I1" location="'Retr Basc par prov&amp;Age'!A1" display="Variable suivante" xr:uid="{CE9FCD47-C188-432E-9A09-D0ED9AC00F44}"/>
    <hyperlink ref="I2" location="'Retr basc par prov&amp;grade'!A1" display="Variable précédente" xr:uid="{6486644F-732A-4967-97DC-31011C479E0B}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9D68-7337-45E7-9926-4A8A42810ED7}">
  <sheetPr>
    <tabColor theme="0"/>
  </sheetPr>
  <dimension ref="A1:I31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04"/>
    <col min="2" max="2" width="15.58203125" style="204" customWidth="1"/>
    <col min="3" max="3" width="12.33203125" style="204" customWidth="1"/>
    <col min="4" max="5" width="13.08203125" style="204" customWidth="1"/>
    <col min="6" max="6" width="12.83203125" style="204" customWidth="1"/>
    <col min="7" max="8" width="13.08203125" style="204" customWidth="1"/>
    <col min="9" max="16384" width="10.6640625" style="204"/>
  </cols>
  <sheetData>
    <row r="1" spans="1:9" x14ac:dyDescent="0.35">
      <c r="A1" s="205"/>
      <c r="B1" s="205"/>
      <c r="C1" s="205"/>
      <c r="D1" s="205"/>
      <c r="I1" s="206" t="s">
        <v>255</v>
      </c>
    </row>
    <row r="2" spans="1:9" ht="18" x14ac:dyDescent="0.4">
      <c r="A2" s="205"/>
      <c r="B2" s="207" t="s">
        <v>554</v>
      </c>
      <c r="C2" s="205"/>
      <c r="D2" s="205"/>
      <c r="I2" s="208" t="s">
        <v>256</v>
      </c>
    </row>
    <row r="4" spans="1:9" x14ac:dyDescent="0.35">
      <c r="B4" s="47" t="s">
        <v>16</v>
      </c>
      <c r="C4" s="47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</row>
    <row r="5" spans="1:9" x14ac:dyDescent="0.35">
      <c r="B5" s="196" t="s">
        <v>429</v>
      </c>
      <c r="C5" s="8" t="s">
        <v>5</v>
      </c>
      <c r="D5" s="8" t="s">
        <v>5</v>
      </c>
      <c r="E5" s="8" t="s">
        <v>5</v>
      </c>
      <c r="F5" s="8">
        <v>1</v>
      </c>
      <c r="G5" s="8" t="s">
        <v>5</v>
      </c>
      <c r="H5" s="95">
        <v>1</v>
      </c>
    </row>
    <row r="6" spans="1:9" x14ac:dyDescent="0.35">
      <c r="B6" s="285" t="s">
        <v>8</v>
      </c>
      <c r="C6" s="8">
        <v>10</v>
      </c>
      <c r="D6" s="8">
        <v>24</v>
      </c>
      <c r="E6" s="8">
        <v>39</v>
      </c>
      <c r="F6" s="8">
        <v>74</v>
      </c>
      <c r="G6" s="8">
        <v>63</v>
      </c>
      <c r="H6" s="95">
        <v>210</v>
      </c>
    </row>
    <row r="7" spans="1:9" x14ac:dyDescent="0.35">
      <c r="B7" s="285" t="s">
        <v>430</v>
      </c>
      <c r="C7" s="8">
        <v>1</v>
      </c>
      <c r="D7" s="8">
        <v>2</v>
      </c>
      <c r="E7" s="8">
        <v>8</v>
      </c>
      <c r="F7" s="8">
        <v>20</v>
      </c>
      <c r="G7" s="8">
        <v>49</v>
      </c>
      <c r="H7" s="95">
        <v>80</v>
      </c>
    </row>
    <row r="8" spans="1:9" x14ac:dyDescent="0.35">
      <c r="B8" s="285" t="s">
        <v>431</v>
      </c>
      <c r="C8" s="8" t="s">
        <v>5</v>
      </c>
      <c r="D8" s="8">
        <v>2</v>
      </c>
      <c r="E8" s="8">
        <v>2</v>
      </c>
      <c r="F8" s="8">
        <v>3</v>
      </c>
      <c r="G8" s="8">
        <v>9</v>
      </c>
      <c r="H8" s="95">
        <v>16</v>
      </c>
    </row>
    <row r="9" spans="1:9" x14ac:dyDescent="0.35">
      <c r="B9" s="285" t="s">
        <v>432</v>
      </c>
      <c r="C9" s="8" t="s">
        <v>5</v>
      </c>
      <c r="D9" s="8">
        <v>1</v>
      </c>
      <c r="E9" s="8">
        <v>3</v>
      </c>
      <c r="F9" s="8">
        <v>3</v>
      </c>
      <c r="G9" s="8">
        <v>5</v>
      </c>
      <c r="H9" s="95">
        <v>12</v>
      </c>
    </row>
    <row r="10" spans="1:9" x14ac:dyDescent="0.35">
      <c r="B10" s="285" t="s">
        <v>350</v>
      </c>
      <c r="C10" s="8" t="s">
        <v>5</v>
      </c>
      <c r="D10" s="8" t="s">
        <v>5</v>
      </c>
      <c r="E10" s="8" t="s">
        <v>5</v>
      </c>
      <c r="F10" s="8" t="s">
        <v>5</v>
      </c>
      <c r="G10" s="8">
        <v>3</v>
      </c>
      <c r="H10" s="95">
        <v>3</v>
      </c>
    </row>
    <row r="11" spans="1:9" x14ac:dyDescent="0.35">
      <c r="B11" s="285" t="s">
        <v>433</v>
      </c>
      <c r="C11" s="8" t="s">
        <v>5</v>
      </c>
      <c r="D11" s="8">
        <v>1</v>
      </c>
      <c r="E11" s="8">
        <v>2</v>
      </c>
      <c r="F11" s="8">
        <v>2</v>
      </c>
      <c r="G11" s="8" t="s">
        <v>5</v>
      </c>
      <c r="H11" s="95">
        <v>5</v>
      </c>
    </row>
    <row r="12" spans="1:9" x14ac:dyDescent="0.35">
      <c r="B12" s="285" t="s">
        <v>550</v>
      </c>
      <c r="C12" s="8" t="s">
        <v>5</v>
      </c>
      <c r="D12" s="8">
        <v>5</v>
      </c>
      <c r="E12" s="8">
        <v>5</v>
      </c>
      <c r="F12" s="8">
        <v>3</v>
      </c>
      <c r="G12" s="8">
        <v>18</v>
      </c>
      <c r="H12" s="95">
        <v>31</v>
      </c>
    </row>
    <row r="13" spans="1:9" x14ac:dyDescent="0.35">
      <c r="B13" s="285" t="s">
        <v>551</v>
      </c>
      <c r="C13" s="8" t="s">
        <v>5</v>
      </c>
      <c r="D13" s="8">
        <v>1</v>
      </c>
      <c r="E13" s="8">
        <v>3</v>
      </c>
      <c r="F13" s="8">
        <v>11</v>
      </c>
      <c r="G13" s="8">
        <v>41</v>
      </c>
      <c r="H13" s="95">
        <v>56</v>
      </c>
    </row>
    <row r="14" spans="1:9" x14ac:dyDescent="0.35">
      <c r="B14" s="285" t="s">
        <v>10</v>
      </c>
      <c r="C14" s="8">
        <v>20</v>
      </c>
      <c r="D14" s="8">
        <v>73</v>
      </c>
      <c r="E14" s="8">
        <v>207</v>
      </c>
      <c r="F14" s="8">
        <v>323</v>
      </c>
      <c r="G14" s="8">
        <v>870</v>
      </c>
      <c r="H14" s="95" t="s">
        <v>290</v>
      </c>
    </row>
    <row r="15" spans="1:9" x14ac:dyDescent="0.35">
      <c r="B15" s="285" t="s">
        <v>354</v>
      </c>
      <c r="C15" s="8">
        <v>2</v>
      </c>
      <c r="D15" s="8">
        <v>17</v>
      </c>
      <c r="E15" s="8">
        <v>31</v>
      </c>
      <c r="F15" s="8">
        <v>13</v>
      </c>
      <c r="G15" s="8">
        <v>79</v>
      </c>
      <c r="H15" s="95">
        <v>142</v>
      </c>
    </row>
    <row r="16" spans="1:9" x14ac:dyDescent="0.35">
      <c r="B16" s="285" t="s">
        <v>355</v>
      </c>
      <c r="C16" s="8">
        <v>7</v>
      </c>
      <c r="D16" s="8">
        <v>14</v>
      </c>
      <c r="E16" s="8">
        <v>12</v>
      </c>
      <c r="F16" s="8">
        <v>1</v>
      </c>
      <c r="G16" s="8">
        <v>8</v>
      </c>
      <c r="H16" s="95">
        <v>42</v>
      </c>
    </row>
    <row r="17" spans="2:8" x14ac:dyDescent="0.35">
      <c r="B17" s="285" t="s">
        <v>356</v>
      </c>
      <c r="C17" s="8">
        <v>5</v>
      </c>
      <c r="D17" s="8">
        <v>15</v>
      </c>
      <c r="E17" s="8">
        <v>14</v>
      </c>
      <c r="F17" s="8">
        <v>11</v>
      </c>
      <c r="G17" s="8">
        <v>18</v>
      </c>
      <c r="H17" s="95">
        <v>63</v>
      </c>
    </row>
    <row r="18" spans="2:8" x14ac:dyDescent="0.35">
      <c r="B18" s="285" t="s">
        <v>357</v>
      </c>
      <c r="C18" s="8">
        <v>2</v>
      </c>
      <c r="D18" s="8">
        <v>1</v>
      </c>
      <c r="E18" s="8">
        <v>5</v>
      </c>
      <c r="F18" s="8">
        <v>4</v>
      </c>
      <c r="G18" s="8">
        <v>7</v>
      </c>
      <c r="H18" s="95">
        <v>19</v>
      </c>
    </row>
    <row r="19" spans="2:8" x14ac:dyDescent="0.35">
      <c r="B19" s="285" t="s">
        <v>358</v>
      </c>
      <c r="C19" s="8" t="s">
        <v>5</v>
      </c>
      <c r="D19" s="8">
        <v>1</v>
      </c>
      <c r="E19" s="8">
        <v>2</v>
      </c>
      <c r="F19" s="8">
        <v>1</v>
      </c>
      <c r="G19" s="8">
        <v>7</v>
      </c>
      <c r="H19" s="95">
        <v>11</v>
      </c>
    </row>
    <row r="20" spans="2:8" x14ac:dyDescent="0.35">
      <c r="B20" s="285" t="s">
        <v>552</v>
      </c>
      <c r="C20" s="8" t="s">
        <v>5</v>
      </c>
      <c r="D20" s="8">
        <v>2</v>
      </c>
      <c r="E20" s="8">
        <v>4</v>
      </c>
      <c r="F20" s="8">
        <v>3</v>
      </c>
      <c r="G20" s="8">
        <v>11</v>
      </c>
      <c r="H20" s="95">
        <v>20</v>
      </c>
    </row>
    <row r="21" spans="2:8" x14ac:dyDescent="0.35">
      <c r="B21" s="285" t="s">
        <v>11</v>
      </c>
      <c r="C21" s="8" t="s">
        <v>5</v>
      </c>
      <c r="D21" s="8" t="s">
        <v>5</v>
      </c>
      <c r="E21" s="8">
        <v>1</v>
      </c>
      <c r="F21" s="8">
        <v>2</v>
      </c>
      <c r="G21" s="8">
        <v>3</v>
      </c>
      <c r="H21" s="95">
        <v>6</v>
      </c>
    </row>
    <row r="22" spans="2:8" x14ac:dyDescent="0.35">
      <c r="B22" s="285" t="s">
        <v>360</v>
      </c>
      <c r="C22" s="8" t="s">
        <v>5</v>
      </c>
      <c r="D22" s="8">
        <v>1</v>
      </c>
      <c r="E22" s="8">
        <v>3</v>
      </c>
      <c r="F22" s="8" t="s">
        <v>5</v>
      </c>
      <c r="G22" s="8">
        <v>6</v>
      </c>
      <c r="H22" s="95">
        <v>10</v>
      </c>
    </row>
    <row r="23" spans="2:8" x14ac:dyDescent="0.35">
      <c r="B23" s="285" t="s">
        <v>12</v>
      </c>
      <c r="C23" s="8">
        <v>2</v>
      </c>
      <c r="D23" s="8">
        <v>9</v>
      </c>
      <c r="E23" s="8">
        <v>20</v>
      </c>
      <c r="F23" s="8">
        <v>36</v>
      </c>
      <c r="G23" s="8">
        <v>49</v>
      </c>
      <c r="H23" s="95">
        <v>116</v>
      </c>
    </row>
    <row r="24" spans="2:8" x14ac:dyDescent="0.35">
      <c r="B24" s="285" t="s">
        <v>435</v>
      </c>
      <c r="C24" s="8" t="s">
        <v>5</v>
      </c>
      <c r="D24" s="8" t="s">
        <v>5</v>
      </c>
      <c r="E24" s="8">
        <v>1</v>
      </c>
      <c r="F24" s="8">
        <v>1</v>
      </c>
      <c r="G24" s="8">
        <v>2</v>
      </c>
      <c r="H24" s="95">
        <v>4</v>
      </c>
    </row>
    <row r="25" spans="2:8" x14ac:dyDescent="0.35">
      <c r="B25" s="285" t="s">
        <v>363</v>
      </c>
      <c r="C25" s="8">
        <v>1</v>
      </c>
      <c r="D25" s="8">
        <v>2</v>
      </c>
      <c r="E25" s="8">
        <v>2</v>
      </c>
      <c r="F25" s="8">
        <v>9</v>
      </c>
      <c r="G25" s="8">
        <v>5</v>
      </c>
      <c r="H25" s="95">
        <v>19</v>
      </c>
    </row>
    <row r="26" spans="2:8" x14ac:dyDescent="0.35">
      <c r="B26" s="285" t="s">
        <v>13</v>
      </c>
      <c r="C26" s="8">
        <v>1</v>
      </c>
      <c r="D26" s="8">
        <v>12</v>
      </c>
      <c r="E26" s="8">
        <v>13</v>
      </c>
      <c r="F26" s="8">
        <v>19</v>
      </c>
      <c r="G26" s="8">
        <v>34</v>
      </c>
      <c r="H26" s="95">
        <v>79</v>
      </c>
    </row>
    <row r="27" spans="2:8" x14ac:dyDescent="0.35">
      <c r="B27" s="285" t="s">
        <v>436</v>
      </c>
      <c r="C27" s="8">
        <v>4</v>
      </c>
      <c r="D27" s="8" t="s">
        <v>5</v>
      </c>
      <c r="E27" s="8">
        <v>1</v>
      </c>
      <c r="F27" s="8">
        <v>3</v>
      </c>
      <c r="G27" s="8">
        <v>4</v>
      </c>
      <c r="H27" s="95">
        <v>12</v>
      </c>
    </row>
    <row r="28" spans="2:8" x14ac:dyDescent="0.35">
      <c r="B28" s="285" t="s">
        <v>366</v>
      </c>
      <c r="C28" s="8" t="s">
        <v>5</v>
      </c>
      <c r="D28" s="8">
        <v>1</v>
      </c>
      <c r="E28" s="8">
        <v>1</v>
      </c>
      <c r="F28" s="8">
        <v>1</v>
      </c>
      <c r="G28" s="8">
        <v>2</v>
      </c>
      <c r="H28" s="95">
        <v>5</v>
      </c>
    </row>
    <row r="29" spans="2:8" x14ac:dyDescent="0.35">
      <c r="B29" s="285" t="s">
        <v>367</v>
      </c>
      <c r="C29" s="8">
        <v>4</v>
      </c>
      <c r="D29" s="8">
        <v>8</v>
      </c>
      <c r="E29" s="8">
        <v>7</v>
      </c>
      <c r="F29" s="8">
        <v>5</v>
      </c>
      <c r="G29" s="8">
        <v>12</v>
      </c>
      <c r="H29" s="95">
        <v>36</v>
      </c>
    </row>
    <row r="30" spans="2:8" x14ac:dyDescent="0.35">
      <c r="B30" s="344" t="s">
        <v>368</v>
      </c>
      <c r="C30" s="50">
        <v>1</v>
      </c>
      <c r="D30" s="50">
        <v>4</v>
      </c>
      <c r="E30" s="50" t="s">
        <v>5</v>
      </c>
      <c r="F30" s="50">
        <v>7</v>
      </c>
      <c r="G30" s="50">
        <v>7</v>
      </c>
      <c r="H30" s="354">
        <v>19</v>
      </c>
    </row>
    <row r="31" spans="2:8" x14ac:dyDescent="0.35">
      <c r="B31" s="47" t="s">
        <v>14</v>
      </c>
      <c r="C31" s="52">
        <v>60</v>
      </c>
      <c r="D31" s="52">
        <v>196</v>
      </c>
      <c r="E31" s="52">
        <v>386</v>
      </c>
      <c r="F31" s="52">
        <v>556</v>
      </c>
      <c r="G31" s="52">
        <v>1312</v>
      </c>
      <c r="H31" s="235">
        <v>2510</v>
      </c>
    </row>
  </sheetData>
  <hyperlinks>
    <hyperlink ref="I1" location="'Effectifs retr Basc dec&amp; nb Enf'!A1" display="Variable suivante" xr:uid="{55D80EDC-0517-4AB7-8767-A01A8AC9A6FE}"/>
    <hyperlink ref="I2" location="'Retr Basc par prov&amp;sexe'!A1" display="Variable précédente" xr:uid="{49418401-E856-4162-B246-E8D68379E3ED}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F960-4F16-4351-862A-C7711260AF4D}">
  <sheetPr>
    <tabColor theme="0"/>
  </sheetPr>
  <dimension ref="A1:H16"/>
  <sheetViews>
    <sheetView workbookViewId="0">
      <selection activeCell="H1" sqref="H1"/>
    </sheetView>
  </sheetViews>
  <sheetFormatPr baseColWidth="10" defaultColWidth="10.6640625" defaultRowHeight="15.5" x14ac:dyDescent="0.35"/>
  <cols>
    <col min="1" max="1" width="10.6640625" style="204"/>
    <col min="2" max="2" width="13.25" style="204" customWidth="1"/>
    <col min="3" max="3" width="22.58203125" style="204" customWidth="1"/>
    <col min="4" max="4" width="24.58203125" style="204" customWidth="1"/>
    <col min="5" max="16384" width="10.6640625" style="204"/>
  </cols>
  <sheetData>
    <row r="1" spans="1:8" x14ac:dyDescent="0.35">
      <c r="A1" s="205"/>
      <c r="B1" s="205"/>
      <c r="C1" s="205"/>
      <c r="D1" s="205"/>
      <c r="H1" s="206" t="s">
        <v>255</v>
      </c>
    </row>
    <row r="2" spans="1:8" ht="18" x14ac:dyDescent="0.4">
      <c r="A2" s="205"/>
      <c r="B2" s="207" t="s">
        <v>522</v>
      </c>
      <c r="C2" s="205"/>
      <c r="D2" s="205"/>
      <c r="H2" s="208" t="s">
        <v>256</v>
      </c>
    </row>
    <row r="3" spans="1:8" ht="18" x14ac:dyDescent="0.4">
      <c r="A3" s="205"/>
      <c r="B3" s="207"/>
      <c r="C3" s="205"/>
      <c r="D3" s="205"/>
      <c r="H3" s="208"/>
    </row>
    <row r="4" spans="1:8" x14ac:dyDescent="0.35">
      <c r="B4" s="47" t="s">
        <v>101</v>
      </c>
      <c r="C4" s="47" t="s">
        <v>555</v>
      </c>
      <c r="D4" s="52" t="s">
        <v>556</v>
      </c>
    </row>
    <row r="5" spans="1:8" x14ac:dyDescent="0.35">
      <c r="B5" s="196" t="s">
        <v>59</v>
      </c>
      <c r="C5" s="8">
        <v>353</v>
      </c>
      <c r="D5" s="8">
        <v>48</v>
      </c>
    </row>
    <row r="6" spans="1:8" x14ac:dyDescent="0.35">
      <c r="B6" s="285" t="s">
        <v>60</v>
      </c>
      <c r="C6" s="8">
        <v>365</v>
      </c>
      <c r="D6" s="8">
        <v>49</v>
      </c>
    </row>
    <row r="7" spans="1:8" x14ac:dyDescent="0.35">
      <c r="B7" s="285" t="s">
        <v>61</v>
      </c>
      <c r="C7" s="8">
        <v>813</v>
      </c>
      <c r="D7" s="8">
        <v>68</v>
      </c>
    </row>
    <row r="8" spans="1:8" x14ac:dyDescent="0.35">
      <c r="B8" s="285" t="s">
        <v>62</v>
      </c>
      <c r="C8" s="8" t="s">
        <v>766</v>
      </c>
      <c r="D8" s="8">
        <v>113</v>
      </c>
    </row>
    <row r="9" spans="1:8" x14ac:dyDescent="0.35">
      <c r="B9" s="285" t="s">
        <v>63</v>
      </c>
      <c r="C9" s="8" t="s">
        <v>767</v>
      </c>
      <c r="D9" s="8">
        <v>139</v>
      </c>
    </row>
    <row r="10" spans="1:8" x14ac:dyDescent="0.35">
      <c r="B10" s="285" t="s">
        <v>64</v>
      </c>
      <c r="C10" s="8">
        <v>961</v>
      </c>
      <c r="D10" s="8">
        <v>98</v>
      </c>
    </row>
    <row r="11" spans="1:8" x14ac:dyDescent="0.35">
      <c r="B11" s="285" t="s">
        <v>65</v>
      </c>
      <c r="C11" s="8" t="s">
        <v>768</v>
      </c>
      <c r="D11" s="8">
        <v>101</v>
      </c>
    </row>
    <row r="12" spans="1:8" x14ac:dyDescent="0.35">
      <c r="B12" s="285" t="s">
        <v>66</v>
      </c>
      <c r="C12" s="8">
        <v>867</v>
      </c>
      <c r="D12" s="8">
        <v>54</v>
      </c>
    </row>
    <row r="13" spans="1:8" x14ac:dyDescent="0.35">
      <c r="B13" s="285" t="s">
        <v>67</v>
      </c>
      <c r="C13" s="8">
        <v>418</v>
      </c>
      <c r="D13" s="8">
        <v>28</v>
      </c>
    </row>
    <row r="14" spans="1:8" x14ac:dyDescent="0.35">
      <c r="B14" s="285" t="s">
        <v>68</v>
      </c>
      <c r="C14" s="8">
        <v>228</v>
      </c>
      <c r="D14" s="8">
        <v>5</v>
      </c>
    </row>
    <row r="15" spans="1:8" x14ac:dyDescent="0.35">
      <c r="B15" s="269" t="s">
        <v>69</v>
      </c>
      <c r="C15" s="278">
        <v>153</v>
      </c>
      <c r="D15" s="278">
        <v>17</v>
      </c>
    </row>
    <row r="16" spans="1:8" x14ac:dyDescent="0.35">
      <c r="B16" s="47" t="s">
        <v>14</v>
      </c>
      <c r="C16" s="52" t="s">
        <v>769</v>
      </c>
      <c r="D16" s="52">
        <v>720</v>
      </c>
    </row>
  </sheetData>
  <hyperlinks>
    <hyperlink ref="H1" location="'Prest servies Ass Basc'!A1" display="Variable suivante" xr:uid="{9B18BE37-91A4-41BD-B34A-74A1CCC2E910}"/>
    <hyperlink ref="H2" location="'Retr Basc par prov&amp;Age'!A1" display="Variable précédente" xr:uid="{877835B3-8A2D-4B6D-ABD8-5FD5F1A01A35}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4F3A-277A-466D-8BDB-DC2AFD4B4675}">
  <dimension ref="A1:H9"/>
  <sheetViews>
    <sheetView workbookViewId="0">
      <selection activeCell="H1" sqref="H1"/>
    </sheetView>
  </sheetViews>
  <sheetFormatPr baseColWidth="10" defaultColWidth="10.6640625" defaultRowHeight="15.5" x14ac:dyDescent="0.35"/>
  <cols>
    <col min="1" max="1" width="10.6640625" style="204"/>
    <col min="2" max="2" width="22.1640625" style="204" customWidth="1"/>
    <col min="3" max="3" width="31.25" style="204" customWidth="1"/>
    <col min="4" max="4" width="29.08203125" style="204" customWidth="1"/>
    <col min="5" max="16384" width="10.6640625" style="204"/>
  </cols>
  <sheetData>
    <row r="1" spans="1:8" x14ac:dyDescent="0.35">
      <c r="A1" s="205"/>
      <c r="B1" s="205"/>
      <c r="C1" s="205"/>
      <c r="D1" s="205"/>
      <c r="H1" s="206" t="s">
        <v>255</v>
      </c>
    </row>
    <row r="2" spans="1:8" ht="18" x14ac:dyDescent="0.4">
      <c r="A2" s="205"/>
      <c r="B2" s="207" t="s">
        <v>513</v>
      </c>
      <c r="C2" s="205"/>
      <c r="D2" s="205"/>
      <c r="H2" s="208" t="s">
        <v>256</v>
      </c>
    </row>
    <row r="3" spans="1:8" ht="18" x14ac:dyDescent="0.4">
      <c r="A3" s="205"/>
      <c r="B3" s="207"/>
      <c r="C3" s="205"/>
      <c r="D3" s="205"/>
      <c r="H3" s="208"/>
    </row>
    <row r="4" spans="1:8" x14ac:dyDescent="0.35">
      <c r="B4" s="47" t="s">
        <v>86</v>
      </c>
      <c r="C4" s="52">
        <v>2023</v>
      </c>
      <c r="D4" s="52">
        <v>2024</v>
      </c>
    </row>
    <row r="5" spans="1:8" x14ac:dyDescent="0.35">
      <c r="B5" s="196" t="s">
        <v>87</v>
      </c>
      <c r="C5" s="182" t="s">
        <v>557</v>
      </c>
      <c r="D5" s="325" t="s">
        <v>770</v>
      </c>
    </row>
    <row r="6" spans="1:8" x14ac:dyDescent="0.35">
      <c r="B6" s="292" t="s">
        <v>319</v>
      </c>
      <c r="C6" s="409" t="s">
        <v>558</v>
      </c>
      <c r="D6" s="355" t="s">
        <v>771</v>
      </c>
    </row>
    <row r="7" spans="1:8" x14ac:dyDescent="0.35">
      <c r="B7" s="78" t="s">
        <v>14</v>
      </c>
      <c r="C7" s="422" t="s">
        <v>559</v>
      </c>
      <c r="D7" s="356" t="s">
        <v>772</v>
      </c>
    </row>
    <row r="8" spans="1:8" x14ac:dyDescent="0.35">
      <c r="B8" s="285" t="s">
        <v>4</v>
      </c>
      <c r="C8" s="182" t="s">
        <v>560</v>
      </c>
      <c r="D8" s="325">
        <v>1670.6</v>
      </c>
    </row>
    <row r="9" spans="1:8" x14ac:dyDescent="0.35">
      <c r="B9" s="47" t="s">
        <v>179</v>
      </c>
      <c r="C9" s="352">
        <v>1.8833</v>
      </c>
      <c r="D9" s="357">
        <v>9.1399999999999995E-2</v>
      </c>
    </row>
  </sheetData>
  <hyperlinks>
    <hyperlink ref="H1" location="'Age&amp;pension moyen basc'!A1" display="Variable suivante" xr:uid="{4BACCF02-6BC2-4307-A507-7A066B277195}"/>
    <hyperlink ref="H2" location="'Effectifs retr Basc dec&amp; nb Enf'!A1" display="Variable précédente" xr:uid="{32094880-A9FF-4234-B04D-FC18173DFBBB}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652B-F4DD-435C-B163-08ADCA6D8A41}">
  <sheetPr>
    <tabColor theme="0"/>
  </sheetPr>
  <dimension ref="A1:H16"/>
  <sheetViews>
    <sheetView workbookViewId="0">
      <selection activeCell="H1" sqref="H1"/>
    </sheetView>
  </sheetViews>
  <sheetFormatPr baseColWidth="10" defaultColWidth="10.6640625" defaultRowHeight="15.5" x14ac:dyDescent="0.35"/>
  <cols>
    <col min="1" max="1" width="10.6640625" style="204"/>
    <col min="2" max="2" width="17.9140625" style="204" customWidth="1"/>
    <col min="3" max="3" width="11.6640625" style="204" customWidth="1"/>
    <col min="4" max="4" width="20.1640625" style="204" customWidth="1"/>
    <col min="5" max="5" width="41.1640625" style="204" customWidth="1"/>
    <col min="6" max="16384" width="10.6640625" style="204"/>
  </cols>
  <sheetData>
    <row r="1" spans="1:8" x14ac:dyDescent="0.35">
      <c r="A1" s="205"/>
      <c r="B1" s="205"/>
      <c r="C1" s="205"/>
      <c r="D1" s="205"/>
      <c r="H1" s="385" t="s">
        <v>255</v>
      </c>
    </row>
    <row r="2" spans="1:8" ht="18" x14ac:dyDescent="0.4">
      <c r="A2" s="205"/>
      <c r="B2" s="207" t="s">
        <v>849</v>
      </c>
      <c r="C2" s="205"/>
      <c r="D2" s="205"/>
      <c r="H2" s="386" t="s">
        <v>256</v>
      </c>
    </row>
    <row r="3" spans="1:8" ht="18" x14ac:dyDescent="0.4">
      <c r="A3" s="205"/>
      <c r="B3" s="207"/>
      <c r="C3" s="205"/>
      <c r="D3" s="205"/>
      <c r="H3" s="208"/>
    </row>
    <row r="4" spans="1:8" x14ac:dyDescent="0.35">
      <c r="B4" s="47" t="s">
        <v>453</v>
      </c>
      <c r="C4" s="52" t="s">
        <v>454</v>
      </c>
      <c r="D4" s="393" t="s">
        <v>455</v>
      </c>
      <c r="E4" s="47" t="s">
        <v>561</v>
      </c>
    </row>
    <row r="5" spans="1:8" x14ac:dyDescent="0.35">
      <c r="B5" s="196" t="s">
        <v>87</v>
      </c>
      <c r="C5" s="8" t="s">
        <v>83</v>
      </c>
      <c r="D5" s="53">
        <v>78</v>
      </c>
      <c r="E5" s="297">
        <v>130453</v>
      </c>
    </row>
    <row r="6" spans="1:8" x14ac:dyDescent="0.35">
      <c r="B6" s="285"/>
      <c r="C6" s="8" t="s">
        <v>82</v>
      </c>
      <c r="D6" s="53">
        <v>80</v>
      </c>
      <c r="E6" s="8">
        <v>136745</v>
      </c>
    </row>
    <row r="7" spans="1:8" x14ac:dyDescent="0.35">
      <c r="B7" s="47" t="s">
        <v>563</v>
      </c>
      <c r="C7" s="52"/>
      <c r="D7" s="393">
        <v>79</v>
      </c>
      <c r="E7" s="52" t="s">
        <v>773</v>
      </c>
    </row>
    <row r="11" spans="1:8" ht="18" x14ac:dyDescent="0.4">
      <c r="B11" s="207" t="s">
        <v>848</v>
      </c>
      <c r="C11" s="205"/>
      <c r="D11" s="205"/>
      <c r="H11" s="208"/>
    </row>
    <row r="12" spans="1:8" ht="18" x14ac:dyDescent="0.4">
      <c r="B12" s="207"/>
      <c r="C12" s="205"/>
      <c r="D12" s="205"/>
      <c r="H12" s="208"/>
    </row>
    <row r="13" spans="1:8" x14ac:dyDescent="0.35">
      <c r="B13" s="47" t="s">
        <v>453</v>
      </c>
      <c r="C13" s="52" t="s">
        <v>454</v>
      </c>
      <c r="D13" s="393" t="s">
        <v>455</v>
      </c>
      <c r="E13" s="47" t="s">
        <v>561</v>
      </c>
    </row>
    <row r="14" spans="1:8" x14ac:dyDescent="0.35">
      <c r="B14" s="196" t="s">
        <v>87</v>
      </c>
      <c r="C14" s="8" t="s">
        <v>83</v>
      </c>
      <c r="D14" s="53">
        <v>77</v>
      </c>
      <c r="E14" s="297">
        <v>1578809</v>
      </c>
    </row>
    <row r="15" spans="1:8" x14ac:dyDescent="0.35">
      <c r="B15" s="285"/>
      <c r="C15" s="8" t="s">
        <v>82</v>
      </c>
      <c r="D15" s="53">
        <v>81</v>
      </c>
      <c r="E15" s="8">
        <v>1122637</v>
      </c>
    </row>
    <row r="16" spans="1:8" x14ac:dyDescent="0.35">
      <c r="B16" s="47" t="s">
        <v>562</v>
      </c>
      <c r="C16" s="52"/>
      <c r="D16" s="393">
        <v>79</v>
      </c>
      <c r="E16" s="52" t="s">
        <v>774</v>
      </c>
    </row>
  </sheetData>
  <hyperlinks>
    <hyperlink ref="H1" location="'Pension retr mens Basc'!A1" display="Variable suivante" xr:uid="{7452F591-6D4E-4F1D-A9DA-B4608ECE79DB}"/>
    <hyperlink ref="H2" location="'Prest servies Ass Basc'!A1" display="Variable précédente" xr:uid="{5850D9E2-0FA0-4CD1-8BBF-7DEE43C7E41B}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521C-592C-439B-896F-24FCCF372B2F}">
  <sheetPr>
    <tabColor theme="0"/>
  </sheetPr>
  <dimension ref="A1:H38"/>
  <sheetViews>
    <sheetView workbookViewId="0">
      <selection activeCell="D1" sqref="D1"/>
    </sheetView>
  </sheetViews>
  <sheetFormatPr baseColWidth="10" defaultColWidth="10.6640625" defaultRowHeight="15.5" x14ac:dyDescent="0.35"/>
  <cols>
    <col min="1" max="1" width="10.6640625" style="204"/>
    <col min="2" max="2" width="19.1640625" style="204" customWidth="1"/>
    <col min="3" max="3" width="62" style="204" customWidth="1"/>
    <col min="4" max="16384" width="10.6640625" style="204"/>
  </cols>
  <sheetData>
    <row r="1" spans="1:8" x14ac:dyDescent="0.35">
      <c r="A1" s="205"/>
      <c r="B1" s="205"/>
      <c r="C1" s="205"/>
      <c r="D1" s="206" t="s">
        <v>255</v>
      </c>
    </row>
    <row r="2" spans="1:8" ht="18" x14ac:dyDescent="0.4">
      <c r="A2" s="205"/>
      <c r="B2" s="207" t="s">
        <v>514</v>
      </c>
      <c r="C2" s="205"/>
      <c r="D2" s="208" t="s">
        <v>256</v>
      </c>
    </row>
    <row r="3" spans="1:8" ht="18" x14ac:dyDescent="0.4">
      <c r="A3" s="205"/>
      <c r="B3" s="207"/>
      <c r="C3" s="205"/>
      <c r="D3" s="205"/>
      <c r="H3" s="208"/>
    </row>
    <row r="4" spans="1:8" x14ac:dyDescent="0.35">
      <c r="B4" s="47" t="s">
        <v>70</v>
      </c>
      <c r="C4" s="52" t="s">
        <v>88</v>
      </c>
    </row>
    <row r="5" spans="1:8" x14ac:dyDescent="0.35">
      <c r="B5" s="52">
        <v>2023</v>
      </c>
      <c r="C5" s="52" t="s">
        <v>564</v>
      </c>
    </row>
    <row r="6" spans="1:8" x14ac:dyDescent="0.35">
      <c r="B6" s="285" t="s">
        <v>92</v>
      </c>
      <c r="C6" s="8" t="s">
        <v>565</v>
      </c>
    </row>
    <row r="7" spans="1:8" x14ac:dyDescent="0.35">
      <c r="B7" s="42" t="s">
        <v>93</v>
      </c>
      <c r="C7" s="8" t="s">
        <v>566</v>
      </c>
    </row>
    <row r="8" spans="1:8" x14ac:dyDescent="0.35">
      <c r="B8" s="191" t="s">
        <v>94</v>
      </c>
      <c r="C8" s="8" t="s">
        <v>567</v>
      </c>
    </row>
    <row r="9" spans="1:8" x14ac:dyDescent="0.35">
      <c r="B9" s="78" t="s">
        <v>72</v>
      </c>
      <c r="C9" s="46" t="s">
        <v>568</v>
      </c>
    </row>
    <row r="10" spans="1:8" x14ac:dyDescent="0.35">
      <c r="B10" s="285" t="s">
        <v>95</v>
      </c>
      <c r="C10" s="8" t="s">
        <v>569</v>
      </c>
    </row>
    <row r="11" spans="1:8" x14ac:dyDescent="0.35">
      <c r="B11" s="7" t="s">
        <v>96</v>
      </c>
      <c r="C11" s="8" t="s">
        <v>570</v>
      </c>
    </row>
    <row r="12" spans="1:8" x14ac:dyDescent="0.35">
      <c r="B12" s="7" t="s">
        <v>97</v>
      </c>
      <c r="C12" s="8" t="s">
        <v>571</v>
      </c>
    </row>
    <row r="13" spans="1:8" x14ac:dyDescent="0.35">
      <c r="B13" s="78" t="s">
        <v>73</v>
      </c>
      <c r="C13" s="298" t="s">
        <v>572</v>
      </c>
    </row>
    <row r="14" spans="1:8" x14ac:dyDescent="0.35">
      <c r="B14" s="285" t="s">
        <v>98</v>
      </c>
      <c r="C14" s="8" t="s">
        <v>573</v>
      </c>
    </row>
    <row r="15" spans="1:8" x14ac:dyDescent="0.35">
      <c r="B15" s="7" t="s">
        <v>99</v>
      </c>
      <c r="C15" s="8" t="s">
        <v>574</v>
      </c>
    </row>
    <row r="16" spans="1:8" x14ac:dyDescent="0.35">
      <c r="B16" s="7" t="s">
        <v>100</v>
      </c>
      <c r="C16" s="8" t="s">
        <v>575</v>
      </c>
    </row>
    <row r="17" spans="2:3" x14ac:dyDescent="0.35">
      <c r="B17" s="78" t="s">
        <v>74</v>
      </c>
      <c r="C17" s="298" t="s">
        <v>576</v>
      </c>
    </row>
    <row r="18" spans="2:3" x14ac:dyDescent="0.35">
      <c r="B18" s="285" t="s">
        <v>89</v>
      </c>
      <c r="C18" s="8" t="s">
        <v>577</v>
      </c>
    </row>
    <row r="19" spans="2:3" x14ac:dyDescent="0.35">
      <c r="B19" s="7" t="s">
        <v>90</v>
      </c>
      <c r="C19" s="8" t="s">
        <v>578</v>
      </c>
    </row>
    <row r="20" spans="2:3" x14ac:dyDescent="0.35">
      <c r="B20" s="7" t="s">
        <v>91</v>
      </c>
      <c r="C20" s="8" t="s">
        <v>579</v>
      </c>
    </row>
    <row r="21" spans="2:3" x14ac:dyDescent="0.35">
      <c r="B21" s="78" t="s">
        <v>71</v>
      </c>
      <c r="C21" s="298" t="s">
        <v>580</v>
      </c>
    </row>
    <row r="22" spans="2:3" x14ac:dyDescent="0.35">
      <c r="B22" s="52">
        <v>2024</v>
      </c>
      <c r="C22" s="487">
        <v>9970575070</v>
      </c>
    </row>
    <row r="23" spans="2:3" x14ac:dyDescent="0.35">
      <c r="B23" s="285" t="s">
        <v>92</v>
      </c>
      <c r="C23" s="8">
        <v>764621670</v>
      </c>
    </row>
    <row r="24" spans="2:3" x14ac:dyDescent="0.35">
      <c r="B24" s="42" t="s">
        <v>93</v>
      </c>
      <c r="C24" s="8">
        <v>772407740</v>
      </c>
    </row>
    <row r="25" spans="2:3" x14ac:dyDescent="0.35">
      <c r="B25" s="191" t="s">
        <v>94</v>
      </c>
      <c r="C25" s="8">
        <v>1104317960</v>
      </c>
    </row>
    <row r="26" spans="2:3" x14ac:dyDescent="0.35">
      <c r="B26" s="78" t="s">
        <v>72</v>
      </c>
      <c r="C26" s="324">
        <v>2641347370</v>
      </c>
    </row>
    <row r="27" spans="2:3" x14ac:dyDescent="0.35">
      <c r="B27" s="285" t="s">
        <v>95</v>
      </c>
      <c r="C27" s="8">
        <v>631687880</v>
      </c>
    </row>
    <row r="28" spans="2:3" x14ac:dyDescent="0.35">
      <c r="B28" s="7" t="s">
        <v>96</v>
      </c>
      <c r="C28" s="8">
        <v>637422510</v>
      </c>
    </row>
    <row r="29" spans="2:3" x14ac:dyDescent="0.35">
      <c r="B29" s="7" t="s">
        <v>97</v>
      </c>
      <c r="C29" s="8">
        <v>654159220</v>
      </c>
    </row>
    <row r="30" spans="2:3" x14ac:dyDescent="0.35">
      <c r="B30" s="78" t="s">
        <v>73</v>
      </c>
      <c r="C30" s="487">
        <v>1923269610</v>
      </c>
    </row>
    <row r="31" spans="2:3" x14ac:dyDescent="0.35">
      <c r="B31" s="285" t="s">
        <v>98</v>
      </c>
      <c r="C31" s="8">
        <v>697174120</v>
      </c>
    </row>
    <row r="32" spans="2:3" x14ac:dyDescent="0.35">
      <c r="B32" s="7" t="s">
        <v>99</v>
      </c>
      <c r="C32" s="8">
        <v>800346990</v>
      </c>
    </row>
    <row r="33" spans="2:3" x14ac:dyDescent="0.35">
      <c r="B33" s="7" t="s">
        <v>100</v>
      </c>
      <c r="C33" s="8">
        <v>2141631640</v>
      </c>
    </row>
    <row r="34" spans="2:3" x14ac:dyDescent="0.35">
      <c r="B34" s="78" t="s">
        <v>74</v>
      </c>
      <c r="C34" s="487">
        <v>3639152750</v>
      </c>
    </row>
    <row r="35" spans="2:3" x14ac:dyDescent="0.35">
      <c r="B35" s="285" t="s">
        <v>89</v>
      </c>
      <c r="C35" s="8">
        <v>856063930</v>
      </c>
    </row>
    <row r="36" spans="2:3" x14ac:dyDescent="0.35">
      <c r="B36" s="7" t="s">
        <v>90</v>
      </c>
      <c r="C36" s="8">
        <v>474933460</v>
      </c>
    </row>
    <row r="37" spans="2:3" x14ac:dyDescent="0.35">
      <c r="B37" s="7" t="s">
        <v>91</v>
      </c>
      <c r="C37" s="8">
        <v>435807950</v>
      </c>
    </row>
    <row r="38" spans="2:3" x14ac:dyDescent="0.35">
      <c r="B38" s="78" t="s">
        <v>71</v>
      </c>
      <c r="C38" s="487">
        <v>1766805340</v>
      </c>
    </row>
  </sheetData>
  <hyperlinks>
    <hyperlink ref="D1" location="'Pensions retr par grade Basc'!A1" display="Variable suivante" xr:uid="{D855789A-A3E9-4806-9E4A-F1A18A1D86A9}"/>
    <hyperlink ref="D2" location="'Age&amp;pension moyen basc'!A1" display="Variable précédente" xr:uid="{ED45DB97-4D2B-4CBB-9120-59FE360AE6E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0"/>
  </sheetPr>
  <dimension ref="B1:H16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5" width="11" style="12"/>
    <col min="6" max="7" width="12.5" style="12" customWidth="1"/>
    <col min="8" max="16384" width="11" style="12"/>
  </cols>
  <sheetData>
    <row r="1" spans="2:8" x14ac:dyDescent="0.35">
      <c r="H1" s="81" t="s">
        <v>255</v>
      </c>
    </row>
    <row r="2" spans="2:8" ht="18" x14ac:dyDescent="0.4">
      <c r="B2" s="11" t="s">
        <v>667</v>
      </c>
      <c r="H2" s="82" t="s">
        <v>256</v>
      </c>
    </row>
    <row r="4" spans="2:8" x14ac:dyDescent="0.35">
      <c r="B4" s="17" t="s">
        <v>101</v>
      </c>
      <c r="C4" s="13">
        <v>2020</v>
      </c>
      <c r="D4" s="13">
        <v>2021</v>
      </c>
      <c r="E4" s="13">
        <v>2022</v>
      </c>
      <c r="F4" s="311">
        <v>2023</v>
      </c>
      <c r="G4" s="311">
        <v>2024</v>
      </c>
    </row>
    <row r="5" spans="2:8" x14ac:dyDescent="0.35">
      <c r="B5" s="7" t="s">
        <v>59</v>
      </c>
      <c r="C5" s="8">
        <v>394</v>
      </c>
      <c r="D5" s="8">
        <v>540</v>
      </c>
      <c r="E5" s="182">
        <v>472</v>
      </c>
      <c r="F5" s="182">
        <v>1017</v>
      </c>
      <c r="G5" s="411">
        <v>1113</v>
      </c>
      <c r="H5" s="167"/>
    </row>
    <row r="6" spans="2:8" x14ac:dyDescent="0.35">
      <c r="B6" s="7" t="s">
        <v>60</v>
      </c>
      <c r="C6" s="8">
        <v>6040</v>
      </c>
      <c r="D6" s="8">
        <v>5336</v>
      </c>
      <c r="E6" s="182" t="s">
        <v>294</v>
      </c>
      <c r="F6" s="182" t="s">
        <v>373</v>
      </c>
      <c r="G6" s="411">
        <v>9104</v>
      </c>
    </row>
    <row r="7" spans="2:8" x14ac:dyDescent="0.35">
      <c r="B7" s="7" t="s">
        <v>61</v>
      </c>
      <c r="C7" s="8">
        <v>6134</v>
      </c>
      <c r="D7" s="8">
        <v>6365</v>
      </c>
      <c r="E7" s="182" t="s">
        <v>295</v>
      </c>
      <c r="F7" s="182" t="s">
        <v>374</v>
      </c>
      <c r="G7" s="411">
        <v>8254</v>
      </c>
    </row>
    <row r="8" spans="2:8" x14ac:dyDescent="0.35">
      <c r="B8" s="7" t="s">
        <v>62</v>
      </c>
      <c r="C8" s="8">
        <v>13848</v>
      </c>
      <c r="D8" s="8">
        <v>15035</v>
      </c>
      <c r="E8" s="182" t="s">
        <v>296</v>
      </c>
      <c r="F8" s="182" t="s">
        <v>375</v>
      </c>
      <c r="G8" s="411">
        <v>23769</v>
      </c>
    </row>
    <row r="9" spans="2:8" x14ac:dyDescent="0.35">
      <c r="B9" s="7" t="s">
        <v>63</v>
      </c>
      <c r="C9" s="8">
        <v>29945</v>
      </c>
      <c r="D9" s="8">
        <v>33049</v>
      </c>
      <c r="E9" s="182" t="s">
        <v>297</v>
      </c>
      <c r="F9" s="182" t="s">
        <v>376</v>
      </c>
      <c r="G9" s="411">
        <v>44908</v>
      </c>
    </row>
    <row r="10" spans="2:8" x14ac:dyDescent="0.35">
      <c r="B10" s="7" t="s">
        <v>64</v>
      </c>
      <c r="C10" s="8">
        <v>29829</v>
      </c>
      <c r="D10" s="8">
        <v>33576</v>
      </c>
      <c r="E10" s="182" t="s">
        <v>298</v>
      </c>
      <c r="F10" s="182" t="s">
        <v>377</v>
      </c>
      <c r="G10" s="411">
        <v>60276</v>
      </c>
    </row>
    <row r="11" spans="2:8" x14ac:dyDescent="0.35">
      <c r="B11" s="7" t="s">
        <v>65</v>
      </c>
      <c r="C11" s="8">
        <v>39952</v>
      </c>
      <c r="D11" s="8">
        <v>41631</v>
      </c>
      <c r="E11" s="182" t="s">
        <v>299</v>
      </c>
      <c r="F11" s="182" t="s">
        <v>378</v>
      </c>
      <c r="G11" s="411">
        <v>76033</v>
      </c>
    </row>
    <row r="12" spans="2:8" x14ac:dyDescent="0.35">
      <c r="B12" s="7" t="s">
        <v>66</v>
      </c>
      <c r="C12" s="8">
        <v>26270</v>
      </c>
      <c r="D12" s="8">
        <v>32572</v>
      </c>
      <c r="E12" s="182" t="s">
        <v>300</v>
      </c>
      <c r="F12" s="182" t="s">
        <v>379</v>
      </c>
      <c r="G12" s="411">
        <v>65416</v>
      </c>
    </row>
    <row r="13" spans="2:8" x14ac:dyDescent="0.35">
      <c r="B13" s="7" t="s">
        <v>67</v>
      </c>
      <c r="C13" s="8">
        <v>12373</v>
      </c>
      <c r="D13" s="8">
        <v>14713</v>
      </c>
      <c r="E13" s="182" t="s">
        <v>301</v>
      </c>
      <c r="F13" s="182" t="s">
        <v>380</v>
      </c>
      <c r="G13" s="411">
        <v>17946</v>
      </c>
    </row>
    <row r="14" spans="2:8" x14ac:dyDescent="0.35">
      <c r="B14" s="7" t="s">
        <v>68</v>
      </c>
      <c r="C14" s="8">
        <v>5641</v>
      </c>
      <c r="D14" s="8">
        <v>5830</v>
      </c>
      <c r="E14" s="182" t="s">
        <v>302</v>
      </c>
      <c r="F14" s="182" t="s">
        <v>381</v>
      </c>
      <c r="G14" s="411">
        <v>6431</v>
      </c>
    </row>
    <row r="15" spans="2:8" x14ac:dyDescent="0.35">
      <c r="B15" s="18" t="s">
        <v>69</v>
      </c>
      <c r="C15" s="25">
        <v>1878</v>
      </c>
      <c r="D15" s="25">
        <v>1898</v>
      </c>
      <c r="E15" s="203" t="s">
        <v>303</v>
      </c>
      <c r="F15" s="182" t="s">
        <v>382</v>
      </c>
      <c r="G15" s="411">
        <v>1660</v>
      </c>
    </row>
    <row r="16" spans="2:8" x14ac:dyDescent="0.35">
      <c r="B16" s="77" t="s">
        <v>14</v>
      </c>
      <c r="C16" s="93">
        <v>172304</v>
      </c>
      <c r="D16" s="93">
        <v>190545</v>
      </c>
      <c r="E16" s="26" t="s">
        <v>293</v>
      </c>
      <c r="F16" s="26" t="s">
        <v>340</v>
      </c>
      <c r="G16" s="202">
        <v>314910</v>
      </c>
    </row>
  </sheetData>
  <hyperlinks>
    <hyperlink ref="H1" location="'Cotisants EPST par grade'!A1" display="Variable suivante" xr:uid="{00000000-0004-0000-0500-000000000000}"/>
    <hyperlink ref="H2" location="'Cotisants H. EPST par Adm. Pub.'!A1" display="Variable précédente" xr:uid="{00000000-0004-0000-0500-000001000000}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D497-1552-4447-A354-29AA0895D78C}">
  <sheetPr>
    <tabColor theme="0"/>
  </sheetPr>
  <dimension ref="A1:G16"/>
  <sheetViews>
    <sheetView workbookViewId="0">
      <selection activeCell="G1" sqref="G1"/>
    </sheetView>
  </sheetViews>
  <sheetFormatPr baseColWidth="10" defaultColWidth="10.6640625" defaultRowHeight="15.5" x14ac:dyDescent="0.35"/>
  <cols>
    <col min="1" max="1" width="12.25" style="204" customWidth="1"/>
    <col min="2" max="2" width="22.6640625" style="204" customWidth="1"/>
    <col min="3" max="3" width="23.83203125" style="204" customWidth="1"/>
    <col min="4" max="4" width="18.58203125" style="204" customWidth="1"/>
    <col min="5" max="5" width="10.6640625" style="204"/>
    <col min="6" max="6" width="19.6640625" style="204" customWidth="1"/>
    <col min="7" max="16384" width="10.6640625" style="204"/>
  </cols>
  <sheetData>
    <row r="1" spans="1:7" x14ac:dyDescent="0.35">
      <c r="A1" s="205"/>
      <c r="B1" s="205"/>
      <c r="C1" s="205"/>
      <c r="D1" s="205"/>
      <c r="G1" s="206" t="s">
        <v>255</v>
      </c>
    </row>
    <row r="2" spans="1:7" ht="18" x14ac:dyDescent="0.4">
      <c r="A2" s="205"/>
      <c r="B2" s="207" t="s">
        <v>737</v>
      </c>
      <c r="C2" s="205"/>
      <c r="D2" s="205"/>
      <c r="G2" s="208" t="s">
        <v>256</v>
      </c>
    </row>
    <row r="3" spans="1:7" ht="18" x14ac:dyDescent="0.4">
      <c r="A3" s="205"/>
      <c r="B3" s="207"/>
      <c r="C3" s="205"/>
      <c r="D3" s="205"/>
      <c r="G3" s="208"/>
    </row>
    <row r="4" spans="1:7" x14ac:dyDescent="0.35">
      <c r="B4" s="47" t="s">
        <v>101</v>
      </c>
      <c r="C4" s="52">
        <v>2023</v>
      </c>
      <c r="D4" s="52">
        <v>2024</v>
      </c>
    </row>
    <row r="5" spans="1:7" x14ac:dyDescent="0.35">
      <c r="B5" s="196" t="s">
        <v>59</v>
      </c>
      <c r="C5" s="8" t="s">
        <v>581</v>
      </c>
      <c r="D5" s="8">
        <v>3565.17</v>
      </c>
    </row>
    <row r="6" spans="1:7" x14ac:dyDescent="0.35">
      <c r="B6" s="285" t="s">
        <v>60</v>
      </c>
      <c r="C6" s="8">
        <v>502.07</v>
      </c>
      <c r="D6" s="8">
        <v>564.44000000000005</v>
      </c>
    </row>
    <row r="7" spans="1:7" x14ac:dyDescent="0.35">
      <c r="B7" s="285" t="s">
        <v>61</v>
      </c>
      <c r="C7" s="8">
        <v>862.19</v>
      </c>
      <c r="D7" s="8">
        <v>1090</v>
      </c>
    </row>
    <row r="8" spans="1:7" x14ac:dyDescent="0.35">
      <c r="B8" s="285" t="s">
        <v>62</v>
      </c>
      <c r="C8" s="8" t="s">
        <v>582</v>
      </c>
      <c r="D8" s="8">
        <v>1371.63</v>
      </c>
    </row>
    <row r="9" spans="1:7" x14ac:dyDescent="0.35">
      <c r="B9" s="285" t="s">
        <v>63</v>
      </c>
      <c r="C9" s="8">
        <v>913.04</v>
      </c>
      <c r="D9" s="8">
        <v>1104.01</v>
      </c>
    </row>
    <row r="10" spans="1:7" x14ac:dyDescent="0.35">
      <c r="B10" s="285" t="s">
        <v>64</v>
      </c>
      <c r="C10" s="8">
        <v>765.83</v>
      </c>
      <c r="D10" s="8">
        <v>894.6</v>
      </c>
    </row>
    <row r="11" spans="1:7" x14ac:dyDescent="0.35">
      <c r="B11" s="285" t="s">
        <v>65</v>
      </c>
      <c r="C11" s="8">
        <v>535.51</v>
      </c>
      <c r="D11" s="8">
        <v>551.64</v>
      </c>
    </row>
    <row r="12" spans="1:7" x14ac:dyDescent="0.35">
      <c r="B12" s="285" t="s">
        <v>66</v>
      </c>
      <c r="C12" s="8">
        <v>434.87</v>
      </c>
      <c r="D12" s="8">
        <v>413.74</v>
      </c>
    </row>
    <row r="13" spans="1:7" x14ac:dyDescent="0.35">
      <c r="B13" s="285" t="s">
        <v>67</v>
      </c>
      <c r="C13" s="8">
        <v>153.26</v>
      </c>
      <c r="D13" s="8">
        <v>152.9</v>
      </c>
    </row>
    <row r="14" spans="1:7" x14ac:dyDescent="0.35">
      <c r="B14" s="285" t="s">
        <v>68</v>
      </c>
      <c r="C14" s="8">
        <v>76.28</v>
      </c>
      <c r="D14" s="8">
        <v>54.71</v>
      </c>
    </row>
    <row r="15" spans="1:7" x14ac:dyDescent="0.35">
      <c r="B15" s="269" t="s">
        <v>69</v>
      </c>
      <c r="C15" s="278">
        <v>28.49</v>
      </c>
      <c r="D15" s="278">
        <v>207.74</v>
      </c>
    </row>
    <row r="16" spans="1:7" x14ac:dyDescent="0.35">
      <c r="B16" s="47" t="s">
        <v>14</v>
      </c>
      <c r="C16" s="52" t="s">
        <v>583</v>
      </c>
      <c r="D16" s="52" t="s">
        <v>775</v>
      </c>
    </row>
  </sheetData>
  <hyperlinks>
    <hyperlink ref="G1" location="'Pensions retr par gr&amp;sexe basc'!A1" display="Variable suivante" xr:uid="{D955F3F1-A9B1-4F5C-AE6C-F599C16D65E2}"/>
    <hyperlink ref="G2" location="'Pension retr mens Basc'!A1" display="Variable précédente" xr:uid="{44C53F99-1631-4A40-97D3-41E59645E332}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CC69-344F-451D-9200-7AEB8A0741D0}">
  <dimension ref="A1:H16"/>
  <sheetViews>
    <sheetView workbookViewId="0">
      <selection activeCell="H1" sqref="H1"/>
    </sheetView>
  </sheetViews>
  <sheetFormatPr baseColWidth="10" defaultColWidth="10.6640625" defaultRowHeight="15.5" x14ac:dyDescent="0.35"/>
  <cols>
    <col min="1" max="2" width="10.6640625" style="204"/>
    <col min="3" max="3" width="17.08203125" style="204" customWidth="1"/>
    <col min="4" max="4" width="14.9140625" style="204" customWidth="1"/>
    <col min="5" max="5" width="16.4140625" style="204" customWidth="1"/>
    <col min="6" max="16384" width="10.6640625" style="204"/>
  </cols>
  <sheetData>
    <row r="1" spans="1:8" x14ac:dyDescent="0.35">
      <c r="A1" s="205"/>
      <c r="B1" s="205"/>
      <c r="C1" s="205"/>
      <c r="D1" s="205"/>
      <c r="H1" s="206" t="s">
        <v>255</v>
      </c>
    </row>
    <row r="2" spans="1:8" ht="18" x14ac:dyDescent="0.4">
      <c r="A2" s="205"/>
      <c r="B2" s="207" t="s">
        <v>738</v>
      </c>
      <c r="C2" s="205"/>
      <c r="D2" s="205"/>
      <c r="H2" s="208" t="s">
        <v>256</v>
      </c>
    </row>
    <row r="3" spans="1:8" ht="18" x14ac:dyDescent="0.4">
      <c r="A3" s="205"/>
      <c r="B3" s="207"/>
      <c r="C3" s="205"/>
      <c r="D3" s="205"/>
      <c r="H3" s="208"/>
    </row>
    <row r="4" spans="1:8" x14ac:dyDescent="0.35">
      <c r="B4" s="47" t="s">
        <v>101</v>
      </c>
      <c r="C4" s="52" t="s">
        <v>82</v>
      </c>
      <c r="D4" s="52" t="s">
        <v>83</v>
      </c>
      <c r="E4" s="52" t="s">
        <v>14</v>
      </c>
    </row>
    <row r="5" spans="1:8" x14ac:dyDescent="0.35">
      <c r="B5" s="196" t="s">
        <v>59</v>
      </c>
      <c r="C5" s="8">
        <v>3547841660</v>
      </c>
      <c r="D5" s="297">
        <v>190061670</v>
      </c>
      <c r="E5" s="8">
        <v>3737903330</v>
      </c>
    </row>
    <row r="6" spans="1:8" x14ac:dyDescent="0.35">
      <c r="B6" s="285" t="s">
        <v>60</v>
      </c>
      <c r="C6" s="8">
        <v>560913760</v>
      </c>
      <c r="D6" s="8">
        <v>32092000</v>
      </c>
      <c r="E6" s="8">
        <v>593005760</v>
      </c>
    </row>
    <row r="7" spans="1:8" x14ac:dyDescent="0.35">
      <c r="B7" s="285" t="s">
        <v>61</v>
      </c>
      <c r="C7" s="8">
        <v>961620760</v>
      </c>
      <c r="D7" s="8">
        <v>87251220</v>
      </c>
      <c r="E7" s="8">
        <v>1048871980</v>
      </c>
    </row>
    <row r="8" spans="1:8" x14ac:dyDescent="0.35">
      <c r="B8" s="285" t="s">
        <v>62</v>
      </c>
      <c r="C8" s="8">
        <v>1206724590</v>
      </c>
      <c r="D8" s="8">
        <v>169826810</v>
      </c>
      <c r="E8" s="8">
        <v>1376551400</v>
      </c>
    </row>
    <row r="9" spans="1:8" x14ac:dyDescent="0.35">
      <c r="B9" s="285" t="s">
        <v>63</v>
      </c>
      <c r="C9" s="8">
        <v>907569940</v>
      </c>
      <c r="D9" s="8">
        <v>196441860</v>
      </c>
      <c r="E9" s="8">
        <v>1104011800</v>
      </c>
    </row>
    <row r="10" spans="1:8" x14ac:dyDescent="0.35">
      <c r="B10" s="285" t="s">
        <v>64</v>
      </c>
      <c r="C10" s="8">
        <v>765686900</v>
      </c>
      <c r="D10" s="8">
        <v>128915670</v>
      </c>
      <c r="E10" s="8">
        <v>894602570</v>
      </c>
    </row>
    <row r="11" spans="1:8" x14ac:dyDescent="0.35">
      <c r="B11" s="285" t="s">
        <v>65</v>
      </c>
      <c r="C11" s="8">
        <v>485242080</v>
      </c>
      <c r="D11" s="8">
        <v>84461570</v>
      </c>
      <c r="E11" s="8">
        <v>569703650</v>
      </c>
    </row>
    <row r="12" spans="1:8" x14ac:dyDescent="0.35">
      <c r="B12" s="285" t="s">
        <v>66</v>
      </c>
      <c r="C12" s="8">
        <v>372742740</v>
      </c>
      <c r="D12" s="8">
        <v>59133720</v>
      </c>
      <c r="E12" s="8">
        <v>431876460</v>
      </c>
    </row>
    <row r="13" spans="1:8" x14ac:dyDescent="0.35">
      <c r="B13" s="285" t="s">
        <v>67</v>
      </c>
      <c r="C13" s="8">
        <v>129108880</v>
      </c>
      <c r="D13" s="8">
        <v>5656440</v>
      </c>
      <c r="E13" s="8">
        <v>134765320</v>
      </c>
    </row>
    <row r="14" spans="1:8" x14ac:dyDescent="0.35">
      <c r="B14" s="285" t="s">
        <v>68</v>
      </c>
      <c r="C14" s="8">
        <v>56965680</v>
      </c>
      <c r="D14" s="8">
        <v>5732220</v>
      </c>
      <c r="E14" s="8">
        <v>62697900</v>
      </c>
    </row>
    <row r="15" spans="1:8" x14ac:dyDescent="0.35">
      <c r="B15" s="269" t="s">
        <v>69</v>
      </c>
      <c r="C15" s="278">
        <v>10681800</v>
      </c>
      <c r="D15" s="278">
        <v>5903100</v>
      </c>
      <c r="E15" s="8">
        <v>16584900</v>
      </c>
    </row>
    <row r="16" spans="1:8" x14ac:dyDescent="0.35">
      <c r="B16" s="47" t="s">
        <v>14</v>
      </c>
      <c r="C16" s="358">
        <v>9005098790</v>
      </c>
      <c r="D16" s="358">
        <v>965476280</v>
      </c>
      <c r="E16" s="358">
        <v>9970575070</v>
      </c>
    </row>
  </sheetData>
  <hyperlinks>
    <hyperlink ref="H1" location="'Pension retr par gr&amp;Age basc'!A1" display="Variable suivante" xr:uid="{18C08AB6-815D-4DCA-80BB-57D9660DEB86}"/>
    <hyperlink ref="H2" location="'Pensions retr par grade Basc'!A1" display="Variable précédente" xr:uid="{6A84D08D-C3D6-4EC8-A4FA-4420F8862D98}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A8D3-20AB-4EF9-8B50-B0FFD66CC382}">
  <dimension ref="A1:I17"/>
  <sheetViews>
    <sheetView workbookViewId="0">
      <selection activeCell="I1" sqref="I1"/>
    </sheetView>
  </sheetViews>
  <sheetFormatPr baseColWidth="10" defaultColWidth="10.6640625" defaultRowHeight="15.5" x14ac:dyDescent="0.35"/>
  <cols>
    <col min="1" max="2" width="10.6640625" style="204"/>
    <col min="3" max="3" width="12.58203125" style="204" customWidth="1"/>
    <col min="4" max="4" width="11.9140625" style="204" customWidth="1"/>
    <col min="5" max="5" width="13" style="204" customWidth="1"/>
    <col min="6" max="6" width="13.1640625" style="204" customWidth="1"/>
    <col min="7" max="7" width="12.5" style="204" customWidth="1"/>
    <col min="8" max="8" width="13.5" style="204" customWidth="1"/>
    <col min="9" max="16384" width="10.6640625" style="204"/>
  </cols>
  <sheetData>
    <row r="1" spans="1:9" x14ac:dyDescent="0.35">
      <c r="A1" s="205"/>
      <c r="B1" s="205"/>
      <c r="C1" s="205"/>
      <c r="D1" s="205"/>
      <c r="I1" s="206" t="s">
        <v>255</v>
      </c>
    </row>
    <row r="2" spans="1:9" ht="18" x14ac:dyDescent="0.4">
      <c r="A2" s="205"/>
      <c r="B2" s="207" t="s">
        <v>850</v>
      </c>
      <c r="C2" s="205"/>
      <c r="D2" s="205"/>
      <c r="I2" s="492" t="s">
        <v>256</v>
      </c>
    </row>
    <row r="3" spans="1:9" ht="18" x14ac:dyDescent="0.4">
      <c r="A3" s="205"/>
      <c r="B3" s="207"/>
      <c r="C3" s="205"/>
      <c r="D3" s="205"/>
      <c r="H3" s="208"/>
    </row>
    <row r="4" spans="1:9" x14ac:dyDescent="0.35">
      <c r="B4" s="47" t="s">
        <v>101</v>
      </c>
      <c r="C4" s="52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</row>
    <row r="5" spans="1:9" x14ac:dyDescent="0.35">
      <c r="B5" s="196" t="s">
        <v>59</v>
      </c>
      <c r="C5" s="8">
        <v>24691850</v>
      </c>
      <c r="D5" s="297">
        <v>33116930</v>
      </c>
      <c r="E5" s="8">
        <v>378907820</v>
      </c>
      <c r="F5" s="297">
        <v>1023697170</v>
      </c>
      <c r="G5" s="8">
        <v>2277489560</v>
      </c>
      <c r="H5" s="297">
        <v>3737903330</v>
      </c>
    </row>
    <row r="6" spans="1:9" x14ac:dyDescent="0.35">
      <c r="B6" s="285" t="s">
        <v>60</v>
      </c>
      <c r="C6" s="8">
        <v>4954900</v>
      </c>
      <c r="D6" s="8">
        <v>18903560</v>
      </c>
      <c r="E6" s="8">
        <v>83317200</v>
      </c>
      <c r="F6" s="8">
        <v>205094860</v>
      </c>
      <c r="G6" s="8">
        <v>280735240</v>
      </c>
      <c r="H6" s="297">
        <v>593005760</v>
      </c>
    </row>
    <row r="7" spans="1:9" x14ac:dyDescent="0.35">
      <c r="B7" s="285" t="s">
        <v>61</v>
      </c>
      <c r="C7" s="8">
        <v>15859920</v>
      </c>
      <c r="D7" s="8">
        <v>59305220</v>
      </c>
      <c r="E7" s="8">
        <v>198288580</v>
      </c>
      <c r="F7" s="8">
        <v>287946480</v>
      </c>
      <c r="G7" s="8">
        <v>487471780</v>
      </c>
      <c r="H7" s="297">
        <v>1048871980</v>
      </c>
    </row>
    <row r="8" spans="1:9" x14ac:dyDescent="0.35">
      <c r="B8" s="285" t="s">
        <v>62</v>
      </c>
      <c r="C8" s="8">
        <v>25007180</v>
      </c>
      <c r="D8" s="8">
        <v>125465120</v>
      </c>
      <c r="E8" s="8">
        <v>294004740</v>
      </c>
      <c r="F8" s="8">
        <v>413126500</v>
      </c>
      <c r="G8" s="8">
        <v>518947860</v>
      </c>
      <c r="H8" s="297">
        <v>1376551400</v>
      </c>
    </row>
    <row r="9" spans="1:9" x14ac:dyDescent="0.35">
      <c r="B9" s="285" t="s">
        <v>63</v>
      </c>
      <c r="C9" s="8">
        <v>35973830</v>
      </c>
      <c r="D9" s="8">
        <v>70995560</v>
      </c>
      <c r="E9" s="8">
        <v>155510470</v>
      </c>
      <c r="F9" s="8">
        <v>214818350</v>
      </c>
      <c r="G9" s="8">
        <v>626713590</v>
      </c>
      <c r="H9" s="297">
        <v>1104011800</v>
      </c>
    </row>
    <row r="10" spans="1:9" x14ac:dyDescent="0.35">
      <c r="B10" s="285" t="s">
        <v>64</v>
      </c>
      <c r="C10" s="8">
        <v>16813700</v>
      </c>
      <c r="D10" s="8">
        <v>63231200</v>
      </c>
      <c r="E10" s="8">
        <v>128176570</v>
      </c>
      <c r="F10" s="8">
        <v>182780700</v>
      </c>
      <c r="G10" s="8">
        <v>503600400</v>
      </c>
      <c r="H10" s="297">
        <v>894602570</v>
      </c>
    </row>
    <row r="11" spans="1:9" x14ac:dyDescent="0.35">
      <c r="B11" s="285" t="s">
        <v>65</v>
      </c>
      <c r="C11" s="8">
        <v>9475100</v>
      </c>
      <c r="D11" s="8">
        <v>56379110</v>
      </c>
      <c r="E11" s="8">
        <v>93517400</v>
      </c>
      <c r="F11" s="8">
        <v>98658340</v>
      </c>
      <c r="G11" s="8">
        <v>311673700</v>
      </c>
      <c r="H11" s="297">
        <v>569703650</v>
      </c>
    </row>
    <row r="12" spans="1:9" x14ac:dyDescent="0.35">
      <c r="B12" s="285" t="s">
        <v>66</v>
      </c>
      <c r="C12" s="8">
        <v>18086300</v>
      </c>
      <c r="D12" s="8">
        <v>46889010</v>
      </c>
      <c r="E12" s="8">
        <v>50006030</v>
      </c>
      <c r="F12" s="8">
        <v>77301630</v>
      </c>
      <c r="G12" s="8">
        <v>239593490</v>
      </c>
      <c r="H12" s="297">
        <v>431876460</v>
      </c>
    </row>
    <row r="13" spans="1:9" x14ac:dyDescent="0.35">
      <c r="B13" s="285" t="s">
        <v>67</v>
      </c>
      <c r="C13" s="8">
        <v>6019460</v>
      </c>
      <c r="D13" s="8">
        <v>12778350</v>
      </c>
      <c r="E13" s="8">
        <v>17152940</v>
      </c>
      <c r="F13" s="8">
        <v>25843760</v>
      </c>
      <c r="G13" s="8">
        <v>72970810</v>
      </c>
      <c r="H13" s="297">
        <v>134765320</v>
      </c>
    </row>
    <row r="14" spans="1:9" x14ac:dyDescent="0.35">
      <c r="B14" s="285" t="s">
        <v>68</v>
      </c>
      <c r="C14" s="8">
        <v>282180</v>
      </c>
      <c r="D14" s="8">
        <v>2725020</v>
      </c>
      <c r="E14" s="8">
        <v>6127000</v>
      </c>
      <c r="F14" s="8">
        <v>14420840</v>
      </c>
      <c r="G14" s="8">
        <v>39142860</v>
      </c>
      <c r="H14" s="297">
        <v>62697900</v>
      </c>
    </row>
    <row r="15" spans="1:9" x14ac:dyDescent="0.35">
      <c r="B15" s="269" t="s">
        <v>69</v>
      </c>
      <c r="C15" s="278">
        <v>281100</v>
      </c>
      <c r="D15" s="278">
        <v>1030700</v>
      </c>
      <c r="E15" s="278">
        <v>1686600</v>
      </c>
      <c r="F15" s="278">
        <v>4685000</v>
      </c>
      <c r="G15" s="278">
        <v>8901500</v>
      </c>
      <c r="H15" s="198">
        <v>16584900</v>
      </c>
    </row>
    <row r="16" spans="1:9" x14ac:dyDescent="0.35">
      <c r="B16" s="47" t="s">
        <v>14</v>
      </c>
      <c r="C16" s="228">
        <v>157445520</v>
      </c>
      <c r="D16" s="228">
        <v>490819780</v>
      </c>
      <c r="E16" s="228">
        <v>1406695350</v>
      </c>
      <c r="F16" s="228">
        <v>2548373630</v>
      </c>
      <c r="G16" s="228">
        <v>5367240790</v>
      </c>
      <c r="H16" s="359">
        <v>9970575070</v>
      </c>
    </row>
    <row r="17" spans="2:8" x14ac:dyDescent="0.35">
      <c r="B17" s="299" t="s">
        <v>584</v>
      </c>
      <c r="C17" s="290">
        <v>1.5791016956858438E-2</v>
      </c>
      <c r="D17" s="290">
        <v>4.9226827595612296E-2</v>
      </c>
      <c r="E17" s="290">
        <v>0.14108467567056793</v>
      </c>
      <c r="F17" s="290">
        <v>0.25558943311782317</v>
      </c>
      <c r="G17" s="290">
        <v>0.53830804665913823</v>
      </c>
      <c r="H17" s="290">
        <v>1</v>
      </c>
    </row>
  </sheetData>
  <hyperlinks>
    <hyperlink ref="I1" location="'Pension retr par Age&amp;sexe basc'!A1" display="Variable suivante" xr:uid="{0EAA24A4-4732-49CA-BA1D-473FE658853D}"/>
    <hyperlink ref="I2" location="'Pensions retr par gr&amp;sexe basc'!A1" display="Variable précédente" xr:uid="{620F6020-DDE3-40B5-87FE-B966C43A3D43}"/>
  </hyperlink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4871-1A1C-45BC-84F4-B2089D3D8508}">
  <dimension ref="A1:I10"/>
  <sheetViews>
    <sheetView workbookViewId="0">
      <selection activeCell="I1" sqref="I1"/>
    </sheetView>
  </sheetViews>
  <sheetFormatPr baseColWidth="10" defaultColWidth="10.6640625" defaultRowHeight="15.5" x14ac:dyDescent="0.35"/>
  <cols>
    <col min="1" max="2" width="10.6640625" style="204"/>
    <col min="3" max="3" width="18.6640625" style="204" customWidth="1"/>
    <col min="4" max="4" width="16.08203125" style="204" customWidth="1"/>
    <col min="5" max="5" width="19.4140625" style="204" customWidth="1"/>
    <col min="6" max="16384" width="10.6640625" style="204"/>
  </cols>
  <sheetData>
    <row r="1" spans="1:9" x14ac:dyDescent="0.35">
      <c r="A1" s="205"/>
      <c r="B1" s="205"/>
      <c r="C1" s="205"/>
      <c r="D1" s="205"/>
      <c r="I1" s="206" t="s">
        <v>255</v>
      </c>
    </row>
    <row r="2" spans="1:9" ht="18" x14ac:dyDescent="0.4">
      <c r="A2" s="205"/>
      <c r="B2" s="207" t="s">
        <v>851</v>
      </c>
      <c r="C2" s="205"/>
      <c r="D2" s="205"/>
      <c r="I2" s="208" t="s">
        <v>256</v>
      </c>
    </row>
    <row r="3" spans="1:9" ht="18" x14ac:dyDescent="0.4">
      <c r="A3" s="205"/>
      <c r="B3" s="207"/>
      <c r="C3" s="205"/>
      <c r="D3" s="205"/>
      <c r="H3" s="208"/>
    </row>
    <row r="4" spans="1:9" x14ac:dyDescent="0.35">
      <c r="B4" s="47" t="s">
        <v>79</v>
      </c>
      <c r="C4" s="52" t="s">
        <v>82</v>
      </c>
      <c r="D4" s="52" t="s">
        <v>83</v>
      </c>
      <c r="E4" s="52" t="s">
        <v>14</v>
      </c>
    </row>
    <row r="5" spans="1:9" x14ac:dyDescent="0.35">
      <c r="B5" s="196" t="s">
        <v>417</v>
      </c>
      <c r="C5" s="8">
        <v>116004300</v>
      </c>
      <c r="D5" s="297">
        <v>41441220</v>
      </c>
      <c r="E5" s="8">
        <v>157445520</v>
      </c>
    </row>
    <row r="6" spans="1:9" x14ac:dyDescent="0.35">
      <c r="B6" s="285" t="s">
        <v>418</v>
      </c>
      <c r="C6" s="8">
        <v>392743110</v>
      </c>
      <c r="D6" s="8">
        <v>98076670</v>
      </c>
      <c r="E6" s="8">
        <v>490819780</v>
      </c>
    </row>
    <row r="7" spans="1:9" x14ac:dyDescent="0.35">
      <c r="B7" s="285" t="s">
        <v>419</v>
      </c>
      <c r="C7" s="8">
        <v>1243874490</v>
      </c>
      <c r="D7" s="8">
        <v>162820860</v>
      </c>
      <c r="E7" s="8">
        <v>1406695350</v>
      </c>
    </row>
    <row r="8" spans="1:9" x14ac:dyDescent="0.35">
      <c r="B8" s="285" t="s">
        <v>420</v>
      </c>
      <c r="C8" s="8">
        <v>2272398340</v>
      </c>
      <c r="D8" s="8">
        <v>275975290</v>
      </c>
      <c r="E8" s="8">
        <v>2548373630</v>
      </c>
    </row>
    <row r="9" spans="1:9" x14ac:dyDescent="0.35">
      <c r="B9" s="292" t="s">
        <v>421</v>
      </c>
      <c r="C9" s="170">
        <v>4980078550</v>
      </c>
      <c r="D9" s="170">
        <v>387162240</v>
      </c>
      <c r="E9" s="8">
        <v>5367240790</v>
      </c>
    </row>
    <row r="10" spans="1:9" x14ac:dyDescent="0.35">
      <c r="B10" s="78" t="s">
        <v>14</v>
      </c>
      <c r="C10" s="359">
        <v>9005098790</v>
      </c>
      <c r="D10" s="359">
        <v>965476280</v>
      </c>
      <c r="E10" s="359">
        <v>9970575070</v>
      </c>
    </row>
  </sheetData>
  <hyperlinks>
    <hyperlink ref="I1" location="'Pension retr par prov&amp;grade bas'!A1" display="Variable suivante" xr:uid="{0F53E6FE-6C2B-4FDE-8979-A2448C60C2BE}"/>
    <hyperlink ref="I2" location="'Pension retr par gr&amp;Age basc'!A1" display="Variable précédente" xr:uid="{D8A50099-6FCC-47E5-88E4-6F72E6C0DFE5}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1AF0-365E-4E89-BCCE-0E3552AFFED5}">
  <dimension ref="A1:N31"/>
  <sheetViews>
    <sheetView topLeftCell="D1" workbookViewId="0">
      <selection activeCell="N1" sqref="N1"/>
    </sheetView>
  </sheetViews>
  <sheetFormatPr baseColWidth="10" defaultColWidth="10.6640625" defaultRowHeight="15.5" x14ac:dyDescent="0.35"/>
  <cols>
    <col min="1" max="1" width="10.6640625" style="204"/>
    <col min="2" max="2" width="13.58203125" style="204" customWidth="1"/>
    <col min="3" max="3" width="12.75" style="204" customWidth="1"/>
    <col min="4" max="4" width="12.1640625" style="204" customWidth="1"/>
    <col min="5" max="5" width="11.83203125" style="204" customWidth="1"/>
    <col min="6" max="6" width="12.58203125" style="204" customWidth="1"/>
    <col min="7" max="7" width="12.08203125" style="204" customWidth="1"/>
    <col min="8" max="8" width="12" style="204" customWidth="1"/>
    <col min="9" max="9" width="11.75" style="204" customWidth="1"/>
    <col min="10" max="10" width="11.6640625" style="204" customWidth="1"/>
    <col min="11" max="11" width="11.83203125" style="204" customWidth="1"/>
    <col min="12" max="12" width="11.6640625" style="204" customWidth="1"/>
    <col min="13" max="13" width="11.9140625" style="204" customWidth="1"/>
    <col min="14" max="14" width="11.75" style="204" customWidth="1"/>
    <col min="15" max="16384" width="10.6640625" style="204"/>
  </cols>
  <sheetData>
    <row r="1" spans="1:14" x14ac:dyDescent="0.35">
      <c r="A1" s="205"/>
      <c r="B1" s="205"/>
      <c r="C1" s="205"/>
      <c r="N1" s="206" t="s">
        <v>255</v>
      </c>
    </row>
    <row r="2" spans="1:14" ht="18" x14ac:dyDescent="0.4">
      <c r="A2" s="205"/>
      <c r="B2" s="207" t="s">
        <v>739</v>
      </c>
      <c r="C2" s="205"/>
      <c r="N2" s="208" t="s">
        <v>256</v>
      </c>
    </row>
    <row r="3" spans="1:14" ht="18" x14ac:dyDescent="0.4">
      <c r="A3" s="205"/>
      <c r="B3" s="207"/>
      <c r="C3" s="205"/>
    </row>
    <row r="4" spans="1:14" x14ac:dyDescent="0.35">
      <c r="B4" s="47" t="s">
        <v>16</v>
      </c>
      <c r="C4" s="52" t="s">
        <v>59</v>
      </c>
      <c r="D4" s="52" t="s">
        <v>60</v>
      </c>
      <c r="E4" s="52" t="s">
        <v>61</v>
      </c>
      <c r="F4" s="52" t="s">
        <v>62</v>
      </c>
      <c r="G4" s="52" t="s">
        <v>63</v>
      </c>
      <c r="H4" s="52" t="s">
        <v>64</v>
      </c>
      <c r="I4" s="52" t="s">
        <v>65</v>
      </c>
      <c r="J4" s="52" t="s">
        <v>66</v>
      </c>
      <c r="K4" s="52" t="s">
        <v>67</v>
      </c>
      <c r="L4" s="52" t="s">
        <v>68</v>
      </c>
      <c r="M4" s="52" t="s">
        <v>69</v>
      </c>
      <c r="N4" s="52" t="s">
        <v>14</v>
      </c>
    </row>
    <row r="5" spans="1:14" x14ac:dyDescent="0.35">
      <c r="B5" s="196" t="s">
        <v>429</v>
      </c>
      <c r="C5" s="8"/>
      <c r="D5" s="8">
        <v>1824720</v>
      </c>
      <c r="E5" s="8">
        <v>330000</v>
      </c>
      <c r="F5" s="8">
        <v>0</v>
      </c>
      <c r="G5" s="8">
        <v>0</v>
      </c>
      <c r="H5" s="8">
        <v>582540</v>
      </c>
      <c r="I5" s="297">
        <v>0</v>
      </c>
      <c r="J5" s="8">
        <v>0</v>
      </c>
      <c r="K5" s="8">
        <v>0</v>
      </c>
      <c r="L5" s="8">
        <v>0</v>
      </c>
      <c r="M5" s="8">
        <v>0</v>
      </c>
      <c r="N5" s="95">
        <v>2737260</v>
      </c>
    </row>
    <row r="6" spans="1:14" x14ac:dyDescent="0.35">
      <c r="B6" s="285" t="s">
        <v>8</v>
      </c>
      <c r="C6" s="8">
        <v>2329260</v>
      </c>
      <c r="D6" s="8">
        <v>94058400</v>
      </c>
      <c r="E6" s="8">
        <v>200407640</v>
      </c>
      <c r="F6" s="8">
        <v>215060400</v>
      </c>
      <c r="G6" s="8">
        <v>95611440</v>
      </c>
      <c r="H6" s="8">
        <v>44543360</v>
      </c>
      <c r="I6" s="8">
        <v>32682300</v>
      </c>
      <c r="J6" s="8">
        <v>22854570</v>
      </c>
      <c r="K6" s="8">
        <v>8785650</v>
      </c>
      <c r="L6" s="8">
        <v>0</v>
      </c>
      <c r="M6" s="8">
        <v>0</v>
      </c>
      <c r="N6" s="95">
        <v>716333020</v>
      </c>
    </row>
    <row r="7" spans="1:14" x14ac:dyDescent="0.35">
      <c r="B7" s="285" t="s">
        <v>430</v>
      </c>
      <c r="C7" s="8">
        <v>25188240</v>
      </c>
      <c r="D7" s="8">
        <v>8770120</v>
      </c>
      <c r="E7" s="8">
        <v>18601960</v>
      </c>
      <c r="F7" s="8">
        <v>60599750</v>
      </c>
      <c r="G7" s="8">
        <v>42491340</v>
      </c>
      <c r="H7" s="8">
        <v>33723220</v>
      </c>
      <c r="I7" s="8">
        <v>19732720</v>
      </c>
      <c r="J7" s="8">
        <v>20841500</v>
      </c>
      <c r="K7" s="8">
        <v>3102090</v>
      </c>
      <c r="L7" s="8">
        <v>1221420</v>
      </c>
      <c r="M7" s="8">
        <v>0</v>
      </c>
      <c r="N7" s="95">
        <v>234272360</v>
      </c>
    </row>
    <row r="8" spans="1:14" x14ac:dyDescent="0.35">
      <c r="B8" s="285" t="s">
        <v>431</v>
      </c>
      <c r="C8" s="8">
        <v>0</v>
      </c>
      <c r="D8" s="8">
        <v>1535520</v>
      </c>
      <c r="E8" s="8">
        <v>330000</v>
      </c>
      <c r="F8" s="8">
        <v>2869400</v>
      </c>
      <c r="G8" s="8">
        <v>1907550</v>
      </c>
      <c r="H8" s="8">
        <v>7614900</v>
      </c>
      <c r="I8" s="8">
        <v>7832850</v>
      </c>
      <c r="J8" s="8">
        <v>7285560</v>
      </c>
      <c r="K8" s="8">
        <v>292470</v>
      </c>
      <c r="L8" s="8">
        <v>282180</v>
      </c>
      <c r="M8" s="8">
        <v>0</v>
      </c>
      <c r="N8" s="95">
        <v>29950430</v>
      </c>
    </row>
    <row r="9" spans="1:14" x14ac:dyDescent="0.35">
      <c r="B9" s="285" t="s">
        <v>432</v>
      </c>
      <c r="C9" s="8">
        <v>0</v>
      </c>
      <c r="D9" s="8">
        <v>0</v>
      </c>
      <c r="E9" s="8">
        <v>2944120</v>
      </c>
      <c r="F9" s="8">
        <v>2869400</v>
      </c>
      <c r="G9" s="8">
        <v>5722650</v>
      </c>
      <c r="H9" s="8">
        <v>1522980</v>
      </c>
      <c r="I9" s="8">
        <v>7265250</v>
      </c>
      <c r="J9" s="8">
        <v>2800980</v>
      </c>
      <c r="K9" s="8">
        <v>1398030</v>
      </c>
      <c r="L9" s="8">
        <v>0</v>
      </c>
      <c r="M9" s="8">
        <v>0</v>
      </c>
      <c r="N9" s="95">
        <v>24523410</v>
      </c>
    </row>
    <row r="10" spans="1:14" x14ac:dyDescent="0.35">
      <c r="B10" s="285" t="s">
        <v>350</v>
      </c>
      <c r="C10" s="8">
        <v>16774060</v>
      </c>
      <c r="D10" s="8">
        <v>0</v>
      </c>
      <c r="E10" s="8">
        <v>330000</v>
      </c>
      <c r="F10" s="8">
        <v>2061520</v>
      </c>
      <c r="G10" s="8">
        <v>0</v>
      </c>
      <c r="H10" s="8">
        <v>0</v>
      </c>
      <c r="I10" s="8">
        <v>3189900</v>
      </c>
      <c r="J10" s="8">
        <v>1400490</v>
      </c>
      <c r="K10" s="8">
        <v>292470</v>
      </c>
      <c r="L10" s="8">
        <v>0</v>
      </c>
      <c r="M10" s="8">
        <v>0</v>
      </c>
      <c r="N10" s="95">
        <v>24048440</v>
      </c>
    </row>
    <row r="11" spans="1:14" x14ac:dyDescent="0.35">
      <c r="B11" s="285" t="s">
        <v>433</v>
      </c>
      <c r="C11" s="8">
        <v>0</v>
      </c>
      <c r="D11" s="8">
        <v>0</v>
      </c>
      <c r="E11" s="8">
        <v>0</v>
      </c>
      <c r="F11" s="8">
        <v>5513270</v>
      </c>
      <c r="G11" s="8">
        <v>3519060</v>
      </c>
      <c r="H11" s="8">
        <v>291270</v>
      </c>
      <c r="I11" s="8">
        <v>2020650</v>
      </c>
      <c r="J11" s="8">
        <v>1400490</v>
      </c>
      <c r="K11" s="8">
        <v>0</v>
      </c>
      <c r="L11" s="8">
        <v>0</v>
      </c>
      <c r="M11" s="8">
        <v>0</v>
      </c>
      <c r="N11" s="95">
        <v>12744740</v>
      </c>
    </row>
    <row r="12" spans="1:14" x14ac:dyDescent="0.35">
      <c r="B12" s="285" t="s">
        <v>550</v>
      </c>
      <c r="C12" s="8">
        <v>0</v>
      </c>
      <c r="D12" s="8">
        <v>3874180</v>
      </c>
      <c r="E12" s="8">
        <v>33322560</v>
      </c>
      <c r="F12" s="8">
        <v>32141510</v>
      </c>
      <c r="G12" s="8">
        <v>16970590</v>
      </c>
      <c r="H12" s="8">
        <v>13154740</v>
      </c>
      <c r="I12" s="8">
        <v>8305850</v>
      </c>
      <c r="J12" s="8">
        <v>8497310</v>
      </c>
      <c r="K12" s="8">
        <v>3381000</v>
      </c>
      <c r="L12" s="8">
        <v>188120</v>
      </c>
      <c r="M12" s="8">
        <v>281100</v>
      </c>
      <c r="N12" s="95">
        <v>120116960</v>
      </c>
    </row>
    <row r="13" spans="1:14" x14ac:dyDescent="0.35">
      <c r="B13" s="285" t="s">
        <v>551</v>
      </c>
      <c r="C13" s="8">
        <v>0</v>
      </c>
      <c r="D13" s="8">
        <v>8774360</v>
      </c>
      <c r="E13" s="8">
        <v>26140200</v>
      </c>
      <c r="F13" s="8">
        <v>50152380</v>
      </c>
      <c r="G13" s="8">
        <v>32370580</v>
      </c>
      <c r="H13" s="8">
        <v>17529500</v>
      </c>
      <c r="I13" s="8">
        <v>12286600</v>
      </c>
      <c r="J13" s="8">
        <v>4673320</v>
      </c>
      <c r="K13" s="8">
        <v>6711240</v>
      </c>
      <c r="L13" s="8">
        <v>2100040</v>
      </c>
      <c r="M13" s="8">
        <v>281100</v>
      </c>
      <c r="N13" s="95">
        <v>161019320</v>
      </c>
    </row>
    <row r="14" spans="1:14" x14ac:dyDescent="0.35">
      <c r="B14" s="285" t="s">
        <v>10</v>
      </c>
      <c r="C14" s="8">
        <v>3604795490</v>
      </c>
      <c r="D14" s="8">
        <v>422122680</v>
      </c>
      <c r="E14" s="8">
        <v>596756780</v>
      </c>
      <c r="F14" s="8">
        <v>717719810</v>
      </c>
      <c r="G14" s="8">
        <v>686910210</v>
      </c>
      <c r="H14" s="8">
        <v>550818110</v>
      </c>
      <c r="I14" s="8">
        <v>285500920</v>
      </c>
      <c r="J14" s="8">
        <v>180087240</v>
      </c>
      <c r="K14" s="8">
        <v>49373230</v>
      </c>
      <c r="L14" s="8">
        <v>30632280</v>
      </c>
      <c r="M14" s="8">
        <v>6746400</v>
      </c>
      <c r="N14" s="95">
        <v>7131463150</v>
      </c>
    </row>
    <row r="15" spans="1:14" x14ac:dyDescent="0.35">
      <c r="B15" s="285" t="s">
        <v>354</v>
      </c>
      <c r="C15" s="8">
        <v>8387030</v>
      </c>
      <c r="D15" s="8">
        <v>3360240</v>
      </c>
      <c r="E15" s="8">
        <v>35876700</v>
      </c>
      <c r="F15" s="8">
        <v>88856100</v>
      </c>
      <c r="G15" s="8">
        <v>70347780</v>
      </c>
      <c r="H15" s="8">
        <v>52843600</v>
      </c>
      <c r="I15" s="8">
        <v>33102300</v>
      </c>
      <c r="J15" s="8">
        <v>30223880</v>
      </c>
      <c r="K15" s="8">
        <v>11009910</v>
      </c>
      <c r="L15" s="8">
        <v>4885680</v>
      </c>
      <c r="M15" s="8">
        <v>4497600</v>
      </c>
      <c r="N15" s="95">
        <v>343390820</v>
      </c>
    </row>
    <row r="16" spans="1:14" x14ac:dyDescent="0.35">
      <c r="B16" s="285" t="s">
        <v>355</v>
      </c>
      <c r="C16" s="8">
        <v>0</v>
      </c>
      <c r="D16" s="8">
        <v>0</v>
      </c>
      <c r="E16" s="8">
        <v>2944120</v>
      </c>
      <c r="F16" s="8">
        <v>7486910</v>
      </c>
      <c r="G16" s="8">
        <v>10557180</v>
      </c>
      <c r="H16" s="8">
        <v>9429150</v>
      </c>
      <c r="I16" s="8">
        <v>19173450</v>
      </c>
      <c r="J16" s="8">
        <v>20456190</v>
      </c>
      <c r="K16" s="8">
        <v>4486560</v>
      </c>
      <c r="L16" s="8">
        <v>282180</v>
      </c>
      <c r="M16" s="8">
        <v>0</v>
      </c>
      <c r="N16" s="95">
        <v>74815740</v>
      </c>
    </row>
    <row r="17" spans="2:14" x14ac:dyDescent="0.35">
      <c r="B17" s="285" t="s">
        <v>356</v>
      </c>
      <c r="C17" s="8">
        <v>10035690</v>
      </c>
      <c r="D17" s="8">
        <v>1535520</v>
      </c>
      <c r="E17" s="8">
        <v>21598840</v>
      </c>
      <c r="F17" s="8">
        <v>26451420</v>
      </c>
      <c r="G17" s="8">
        <v>10557180</v>
      </c>
      <c r="H17" s="8">
        <v>38657040</v>
      </c>
      <c r="I17" s="8">
        <v>16551150</v>
      </c>
      <c r="J17" s="8">
        <v>16537830</v>
      </c>
      <c r="K17" s="8">
        <v>7282620</v>
      </c>
      <c r="L17" s="8">
        <v>5167860</v>
      </c>
      <c r="M17" s="8">
        <v>281100</v>
      </c>
      <c r="N17" s="95">
        <v>154656250</v>
      </c>
    </row>
    <row r="18" spans="2:14" x14ac:dyDescent="0.35">
      <c r="B18" s="285" t="s">
        <v>357</v>
      </c>
      <c r="C18" s="8">
        <v>0</v>
      </c>
      <c r="D18" s="8">
        <v>0</v>
      </c>
      <c r="E18" s="8">
        <v>6548240</v>
      </c>
      <c r="F18" s="8">
        <v>18023220</v>
      </c>
      <c r="G18" s="8">
        <v>8770650</v>
      </c>
      <c r="H18" s="8">
        <v>4860210</v>
      </c>
      <c r="I18" s="8">
        <v>5812200</v>
      </c>
      <c r="J18" s="8">
        <v>4201470</v>
      </c>
      <c r="K18" s="8">
        <v>1398030</v>
      </c>
      <c r="L18" s="8">
        <v>0</v>
      </c>
      <c r="M18" s="8">
        <v>1124400</v>
      </c>
      <c r="N18" s="95">
        <v>50738420</v>
      </c>
    </row>
    <row r="19" spans="2:14" x14ac:dyDescent="0.35">
      <c r="B19" s="285" t="s">
        <v>358</v>
      </c>
      <c r="C19" s="8">
        <v>0</v>
      </c>
      <c r="D19" s="8">
        <v>0</v>
      </c>
      <c r="E19" s="8">
        <v>0</v>
      </c>
      <c r="F19" s="8">
        <v>1434700</v>
      </c>
      <c r="G19" s="8">
        <v>9669060</v>
      </c>
      <c r="H19" s="8">
        <v>1814250</v>
      </c>
      <c r="I19" s="8">
        <v>2906100</v>
      </c>
      <c r="J19" s="8">
        <v>2800980</v>
      </c>
      <c r="K19" s="8">
        <v>0</v>
      </c>
      <c r="L19" s="8">
        <v>0</v>
      </c>
      <c r="M19" s="8">
        <v>0</v>
      </c>
      <c r="N19" s="95">
        <v>18625090</v>
      </c>
    </row>
    <row r="20" spans="2:14" x14ac:dyDescent="0.35">
      <c r="B20" s="285" t="s">
        <v>552</v>
      </c>
      <c r="C20" s="8">
        <v>0</v>
      </c>
      <c r="D20" s="8">
        <v>0</v>
      </c>
      <c r="E20" s="8">
        <v>3274120</v>
      </c>
      <c r="F20" s="8">
        <v>6007740</v>
      </c>
      <c r="G20" s="8">
        <v>1611510</v>
      </c>
      <c r="H20" s="8">
        <v>13057650</v>
      </c>
      <c r="I20" s="8">
        <v>10171350</v>
      </c>
      <c r="J20" s="8">
        <v>4201470</v>
      </c>
      <c r="K20" s="8">
        <v>0</v>
      </c>
      <c r="L20" s="8">
        <v>0</v>
      </c>
      <c r="M20" s="8">
        <v>0</v>
      </c>
      <c r="N20" s="95">
        <v>38323840</v>
      </c>
    </row>
    <row r="21" spans="2:14" x14ac:dyDescent="0.35">
      <c r="B21" s="285" t="s">
        <v>11</v>
      </c>
      <c r="C21" s="8">
        <v>0</v>
      </c>
      <c r="D21" s="8">
        <v>1535520</v>
      </c>
      <c r="E21" s="8">
        <v>7690300</v>
      </c>
      <c r="F21" s="8">
        <v>3182810</v>
      </c>
      <c r="G21" s="8">
        <v>0</v>
      </c>
      <c r="H21" s="8">
        <v>9459610</v>
      </c>
      <c r="I21" s="8">
        <v>0</v>
      </c>
      <c r="J21" s="8">
        <v>1400490</v>
      </c>
      <c r="K21" s="8">
        <v>0</v>
      </c>
      <c r="L21" s="8">
        <v>0</v>
      </c>
      <c r="M21" s="8">
        <v>0</v>
      </c>
      <c r="N21" s="95">
        <v>23268730</v>
      </c>
    </row>
    <row r="22" spans="2:14" x14ac:dyDescent="0.35">
      <c r="B22" s="285" t="s">
        <v>360</v>
      </c>
      <c r="C22" s="8">
        <v>0</v>
      </c>
      <c r="D22" s="8">
        <v>0</v>
      </c>
      <c r="E22" s="8">
        <v>1749300</v>
      </c>
      <c r="F22" s="8">
        <v>2869400</v>
      </c>
      <c r="G22" s="8">
        <v>6446040</v>
      </c>
      <c r="H22" s="8">
        <v>1522980</v>
      </c>
      <c r="I22" s="8">
        <v>4642950</v>
      </c>
      <c r="J22" s="8">
        <v>1400490</v>
      </c>
      <c r="K22" s="8">
        <v>0</v>
      </c>
      <c r="L22" s="8">
        <v>0</v>
      </c>
      <c r="M22" s="8">
        <v>0</v>
      </c>
      <c r="N22" s="95">
        <v>18631160</v>
      </c>
    </row>
    <row r="23" spans="2:14" x14ac:dyDescent="0.35">
      <c r="B23" s="285" t="s">
        <v>12</v>
      </c>
      <c r="C23" s="8">
        <v>35292600</v>
      </c>
      <c r="D23" s="8">
        <v>28295480</v>
      </c>
      <c r="E23" s="8">
        <v>32666040</v>
      </c>
      <c r="F23" s="8">
        <v>47285790</v>
      </c>
      <c r="G23" s="8">
        <v>33029500</v>
      </c>
      <c r="H23" s="8">
        <v>33556600</v>
      </c>
      <c r="I23" s="8">
        <v>41581910</v>
      </c>
      <c r="J23" s="8">
        <v>54456480</v>
      </c>
      <c r="K23" s="8">
        <v>24310580</v>
      </c>
      <c r="L23" s="8">
        <v>9960840</v>
      </c>
      <c r="M23" s="8">
        <v>2155100</v>
      </c>
      <c r="N23" s="95">
        <v>342590920</v>
      </c>
    </row>
    <row r="24" spans="2:14" x14ac:dyDescent="0.35">
      <c r="B24" s="285" t="s">
        <v>435</v>
      </c>
      <c r="C24" s="8">
        <v>1552840</v>
      </c>
      <c r="D24" s="8">
        <v>573800</v>
      </c>
      <c r="E24" s="8">
        <v>1210000</v>
      </c>
      <c r="F24" s="8">
        <v>3837510</v>
      </c>
      <c r="G24" s="8">
        <v>986800</v>
      </c>
      <c r="H24" s="8">
        <v>2396790</v>
      </c>
      <c r="I24" s="8">
        <v>4987300</v>
      </c>
      <c r="J24" s="8">
        <v>3759740</v>
      </c>
      <c r="K24" s="8">
        <v>1172260</v>
      </c>
      <c r="L24" s="8">
        <v>564360</v>
      </c>
      <c r="M24" s="8">
        <v>93700</v>
      </c>
      <c r="N24" s="95">
        <v>21135100</v>
      </c>
    </row>
    <row r="25" spans="2:14" x14ac:dyDescent="0.35">
      <c r="B25" s="285" t="s">
        <v>363</v>
      </c>
      <c r="C25" s="8">
        <v>0</v>
      </c>
      <c r="D25" s="8">
        <v>344280</v>
      </c>
      <c r="E25" s="8">
        <v>6548240</v>
      </c>
      <c r="F25" s="8">
        <v>7261380</v>
      </c>
      <c r="G25" s="8">
        <v>15391710</v>
      </c>
      <c r="H25" s="8">
        <v>6674460</v>
      </c>
      <c r="I25" s="8">
        <v>2906100</v>
      </c>
      <c r="J25" s="8">
        <v>1400490</v>
      </c>
      <c r="K25" s="8">
        <v>0</v>
      </c>
      <c r="L25" s="8">
        <v>1221420</v>
      </c>
      <c r="M25" s="8">
        <v>1124400</v>
      </c>
      <c r="N25" s="95">
        <v>42872480</v>
      </c>
    </row>
    <row r="26" spans="2:14" x14ac:dyDescent="0.35">
      <c r="B26" s="285" t="s">
        <v>13</v>
      </c>
      <c r="C26" s="8">
        <v>4504930</v>
      </c>
      <c r="D26" s="8">
        <v>8981360</v>
      </c>
      <c r="E26" s="8">
        <v>20378140</v>
      </c>
      <c r="F26" s="8">
        <v>20173680</v>
      </c>
      <c r="G26" s="8">
        <v>19534690</v>
      </c>
      <c r="H26" s="8">
        <v>21296970</v>
      </c>
      <c r="I26" s="8">
        <v>17315500</v>
      </c>
      <c r="J26" s="8">
        <v>20411010</v>
      </c>
      <c r="K26" s="8">
        <v>6925830</v>
      </c>
      <c r="L26" s="8">
        <v>5064160</v>
      </c>
      <c r="M26" s="8">
        <v>0</v>
      </c>
      <c r="N26" s="95">
        <v>144586270</v>
      </c>
    </row>
    <row r="27" spans="2:14" x14ac:dyDescent="0.35">
      <c r="B27" s="285" t="s">
        <v>436</v>
      </c>
      <c r="C27" s="8">
        <v>3882100</v>
      </c>
      <c r="D27" s="8">
        <v>4119380</v>
      </c>
      <c r="E27" s="8">
        <v>11335480</v>
      </c>
      <c r="F27" s="8">
        <v>13940410</v>
      </c>
      <c r="G27" s="8">
        <v>7433630</v>
      </c>
      <c r="H27" s="8">
        <v>10394340</v>
      </c>
      <c r="I27" s="8">
        <v>8521550</v>
      </c>
      <c r="J27" s="8">
        <v>6496470</v>
      </c>
      <c r="K27" s="8">
        <v>1754820</v>
      </c>
      <c r="L27" s="8">
        <v>845180</v>
      </c>
      <c r="M27" s="8">
        <v>0</v>
      </c>
      <c r="N27" s="95">
        <v>68723360</v>
      </c>
    </row>
    <row r="28" spans="2:14" x14ac:dyDescent="0.35">
      <c r="B28" s="285" t="s">
        <v>366</v>
      </c>
      <c r="C28" s="8">
        <v>0</v>
      </c>
      <c r="D28" s="8">
        <v>1764680</v>
      </c>
      <c r="E28" s="8">
        <v>1472060</v>
      </c>
      <c r="F28" s="8">
        <v>3182810</v>
      </c>
      <c r="G28" s="8">
        <v>3223020</v>
      </c>
      <c r="H28" s="8">
        <v>3628500</v>
      </c>
      <c r="I28" s="8">
        <v>283800</v>
      </c>
      <c r="J28" s="8">
        <v>1400490</v>
      </c>
      <c r="K28" s="8">
        <v>0</v>
      </c>
      <c r="L28" s="8">
        <v>0</v>
      </c>
      <c r="M28" s="8">
        <v>0</v>
      </c>
      <c r="N28" s="95">
        <v>14955360</v>
      </c>
    </row>
    <row r="29" spans="2:14" x14ac:dyDescent="0.35">
      <c r="B29" s="285" t="s">
        <v>367</v>
      </c>
      <c r="C29" s="8">
        <v>25161090</v>
      </c>
      <c r="D29" s="8">
        <v>1535520</v>
      </c>
      <c r="E29" s="8">
        <v>12053720</v>
      </c>
      <c r="F29" s="8">
        <v>14929350</v>
      </c>
      <c r="G29" s="8">
        <v>14503590</v>
      </c>
      <c r="H29" s="8">
        <v>10660860</v>
      </c>
      <c r="I29" s="8">
        <v>18288000</v>
      </c>
      <c r="J29" s="8">
        <v>5885070</v>
      </c>
      <c r="K29" s="8">
        <v>3088530</v>
      </c>
      <c r="L29" s="8">
        <v>282180</v>
      </c>
      <c r="M29" s="8">
        <v>0</v>
      </c>
      <c r="N29" s="95">
        <v>106387910</v>
      </c>
    </row>
    <row r="30" spans="2:14" x14ac:dyDescent="0.35">
      <c r="B30" s="292" t="s">
        <v>368</v>
      </c>
      <c r="C30" s="170">
        <v>0</v>
      </c>
      <c r="D30" s="170">
        <v>0</v>
      </c>
      <c r="E30" s="170">
        <v>4363420</v>
      </c>
      <c r="F30" s="170">
        <v>22640730</v>
      </c>
      <c r="G30" s="170">
        <v>6446040</v>
      </c>
      <c r="H30" s="170">
        <v>4568940</v>
      </c>
      <c r="I30" s="170">
        <v>4642950</v>
      </c>
      <c r="J30" s="170">
        <v>7002450</v>
      </c>
      <c r="K30" s="170">
        <v>0</v>
      </c>
      <c r="L30" s="170">
        <v>0</v>
      </c>
      <c r="M30" s="170">
        <v>0</v>
      </c>
      <c r="N30" s="95">
        <v>49664530</v>
      </c>
    </row>
    <row r="31" spans="2:14" x14ac:dyDescent="0.35">
      <c r="B31" s="327" t="s">
        <v>14</v>
      </c>
      <c r="C31" s="236">
        <v>3737903330</v>
      </c>
      <c r="D31" s="236">
        <v>593005760</v>
      </c>
      <c r="E31" s="236">
        <v>1048871980</v>
      </c>
      <c r="F31" s="236">
        <v>1376551400</v>
      </c>
      <c r="G31" s="236">
        <v>1104011800</v>
      </c>
      <c r="H31" s="236">
        <v>894602570</v>
      </c>
      <c r="I31" s="236">
        <v>569703650</v>
      </c>
      <c r="J31" s="236">
        <v>431876460</v>
      </c>
      <c r="K31" s="236">
        <v>134765320</v>
      </c>
      <c r="L31" s="236">
        <v>62697900</v>
      </c>
      <c r="M31" s="236">
        <v>16584900</v>
      </c>
      <c r="N31" s="236">
        <v>9970575070</v>
      </c>
    </row>
  </sheetData>
  <hyperlinks>
    <hyperlink ref="N1" location="'Pensions retr par prov&amp;sexe bas'!A1" display="Variable suivante" xr:uid="{FD8846CE-F279-45D9-B6EF-9ADE5DAC1DA0}"/>
    <hyperlink ref="N2" location="'Pension retr par Age&amp;sexe basc'!A1" display="Variable précédente" xr:uid="{322C777E-2E0B-4634-A719-0B3047E3CFA8}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82F2-8FBC-4D37-91E4-4946FDFA5A86}">
  <dimension ref="A1:G31"/>
  <sheetViews>
    <sheetView workbookViewId="0">
      <selection activeCell="G1" sqref="G1"/>
    </sheetView>
  </sheetViews>
  <sheetFormatPr baseColWidth="10" defaultColWidth="10.6640625" defaultRowHeight="15.5" x14ac:dyDescent="0.35"/>
  <cols>
    <col min="1" max="1" width="10.6640625" style="204"/>
    <col min="2" max="2" width="15.08203125" style="204" customWidth="1"/>
    <col min="3" max="3" width="15" style="204" customWidth="1"/>
    <col min="4" max="4" width="14.75" style="204" customWidth="1"/>
    <col min="5" max="5" width="15.75" style="204" customWidth="1"/>
    <col min="6" max="6" width="13.6640625" style="204" customWidth="1"/>
    <col min="7" max="16384" width="10.6640625" style="204"/>
  </cols>
  <sheetData>
    <row r="1" spans="1:7" x14ac:dyDescent="0.35">
      <c r="A1" s="205"/>
      <c r="B1" s="205"/>
      <c r="C1" s="205"/>
      <c r="G1" s="206" t="s">
        <v>255</v>
      </c>
    </row>
    <row r="2" spans="1:7" ht="18" x14ac:dyDescent="0.4">
      <c r="A2" s="205"/>
      <c r="B2" s="207" t="s">
        <v>852</v>
      </c>
      <c r="C2" s="205"/>
      <c r="G2" s="208" t="s">
        <v>256</v>
      </c>
    </row>
    <row r="3" spans="1:7" ht="18" x14ac:dyDescent="0.4">
      <c r="A3" s="205"/>
      <c r="B3" s="207"/>
      <c r="C3" s="205"/>
    </row>
    <row r="4" spans="1:7" x14ac:dyDescent="0.35">
      <c r="B4" s="47" t="s">
        <v>16</v>
      </c>
      <c r="C4" s="52" t="s">
        <v>82</v>
      </c>
      <c r="D4" s="52" t="s">
        <v>83</v>
      </c>
      <c r="E4" s="52" t="s">
        <v>14</v>
      </c>
      <c r="F4" s="52" t="s">
        <v>7</v>
      </c>
    </row>
    <row r="5" spans="1:7" x14ac:dyDescent="0.35">
      <c r="B5" s="196" t="s">
        <v>429</v>
      </c>
      <c r="C5" s="8">
        <v>2737260</v>
      </c>
      <c r="D5" s="8">
        <v>0</v>
      </c>
      <c r="E5" s="95">
        <v>2737260</v>
      </c>
      <c r="F5" s="290">
        <v>2.7453381382544468E-4</v>
      </c>
    </row>
    <row r="6" spans="1:7" x14ac:dyDescent="0.35">
      <c r="B6" s="285" t="s">
        <v>8</v>
      </c>
      <c r="C6" s="8">
        <v>636864740</v>
      </c>
      <c r="D6" s="8">
        <v>79468280</v>
      </c>
      <c r="E6" s="95">
        <v>716333020</v>
      </c>
      <c r="F6" s="290">
        <v>7.1844704540196591E-2</v>
      </c>
    </row>
    <row r="7" spans="1:7" x14ac:dyDescent="0.35">
      <c r="B7" s="285" t="s">
        <v>430</v>
      </c>
      <c r="C7" s="8">
        <v>212421250</v>
      </c>
      <c r="D7" s="8">
        <v>21851110</v>
      </c>
      <c r="E7" s="95">
        <v>234272360</v>
      </c>
      <c r="F7" s="290">
        <v>2.3496373915772542E-2</v>
      </c>
    </row>
    <row r="8" spans="1:7" x14ac:dyDescent="0.35">
      <c r="B8" s="285" t="s">
        <v>431</v>
      </c>
      <c r="C8" s="8">
        <v>27062680</v>
      </c>
      <c r="D8" s="8">
        <v>2887750</v>
      </c>
      <c r="E8" s="95">
        <v>29950430</v>
      </c>
      <c r="F8" s="290">
        <v>3.0038819014678959E-3</v>
      </c>
    </row>
    <row r="9" spans="1:7" x14ac:dyDescent="0.35">
      <c r="B9" s="285" t="s">
        <v>432</v>
      </c>
      <c r="C9" s="8">
        <v>20497950</v>
      </c>
      <c r="D9" s="8">
        <v>4025460</v>
      </c>
      <c r="E9" s="95">
        <v>24523410</v>
      </c>
      <c r="F9" s="290">
        <v>2.459578291906888E-3</v>
      </c>
    </row>
    <row r="10" spans="1:7" x14ac:dyDescent="0.35">
      <c r="B10" s="285" t="s">
        <v>350</v>
      </c>
      <c r="C10" s="8">
        <v>23197730</v>
      </c>
      <c r="D10" s="8">
        <v>850710</v>
      </c>
      <c r="E10" s="95">
        <v>24048440</v>
      </c>
      <c r="F10" s="290">
        <v>2.4119411198616049E-3</v>
      </c>
    </row>
    <row r="11" spans="1:7" x14ac:dyDescent="0.35">
      <c r="B11" s="285" t="s">
        <v>433</v>
      </c>
      <c r="C11" s="8">
        <v>11133230</v>
      </c>
      <c r="D11" s="8">
        <v>1611510</v>
      </c>
      <c r="E11" s="95">
        <v>12744740</v>
      </c>
      <c r="F11" s="290">
        <v>1.27823519812283E-3</v>
      </c>
    </row>
    <row r="12" spans="1:7" x14ac:dyDescent="0.35">
      <c r="B12" s="285" t="s">
        <v>434</v>
      </c>
      <c r="C12" s="8">
        <v>111341500</v>
      </c>
      <c r="D12" s="8">
        <v>8775460</v>
      </c>
      <c r="E12" s="95">
        <v>120116960</v>
      </c>
      <c r="F12" s="290">
        <v>1.2047144638769568E-2</v>
      </c>
    </row>
    <row r="13" spans="1:7" x14ac:dyDescent="0.35">
      <c r="B13" s="285" t="s">
        <v>9</v>
      </c>
      <c r="C13" s="8">
        <v>147719120</v>
      </c>
      <c r="D13" s="8">
        <v>13300200</v>
      </c>
      <c r="E13" s="95">
        <v>161019320</v>
      </c>
      <c r="F13" s="290">
        <v>1.614945164842934E-2</v>
      </c>
    </row>
    <row r="14" spans="1:7" x14ac:dyDescent="0.35">
      <c r="B14" s="285" t="s">
        <v>10</v>
      </c>
      <c r="C14" s="8">
        <v>6406561460</v>
      </c>
      <c r="D14" s="8">
        <v>724901690</v>
      </c>
      <c r="E14" s="95">
        <v>7131463150</v>
      </c>
      <c r="F14" s="290">
        <v>0.71525093587204691</v>
      </c>
    </row>
    <row r="15" spans="1:7" x14ac:dyDescent="0.35">
      <c r="B15" s="285" t="s">
        <v>354</v>
      </c>
      <c r="C15" s="8">
        <v>325436190</v>
      </c>
      <c r="D15" s="8">
        <v>17954630</v>
      </c>
      <c r="E15" s="95">
        <v>343390820</v>
      </c>
      <c r="F15" s="290">
        <v>3.4440422702719797E-2</v>
      </c>
    </row>
    <row r="16" spans="1:7" x14ac:dyDescent="0.35">
      <c r="B16" s="285" t="s">
        <v>355</v>
      </c>
      <c r="C16" s="8">
        <v>67359570</v>
      </c>
      <c r="D16" s="8">
        <v>7456170</v>
      </c>
      <c r="E16" s="95">
        <v>74815740</v>
      </c>
      <c r="F16" s="290">
        <v>7.5036534477444135E-3</v>
      </c>
    </row>
    <row r="17" spans="2:7" x14ac:dyDescent="0.35">
      <c r="B17" s="285" t="s">
        <v>356</v>
      </c>
      <c r="C17" s="8">
        <v>136874160</v>
      </c>
      <c r="D17" s="8">
        <v>17782090</v>
      </c>
      <c r="E17" s="95">
        <v>154656250</v>
      </c>
      <c r="F17" s="290">
        <v>1.5511266793962367E-2</v>
      </c>
    </row>
    <row r="18" spans="2:7" x14ac:dyDescent="0.35">
      <c r="B18" s="285" t="s">
        <v>357</v>
      </c>
      <c r="C18" s="8">
        <v>46760480</v>
      </c>
      <c r="D18" s="8">
        <v>3977940</v>
      </c>
      <c r="E18" s="95">
        <v>50738420</v>
      </c>
      <c r="F18" s="290">
        <v>5.0888158048841611E-3</v>
      </c>
    </row>
    <row r="19" spans="2:7" x14ac:dyDescent="0.35">
      <c r="B19" s="285" t="s">
        <v>358</v>
      </c>
      <c r="C19" s="8">
        <v>18329050</v>
      </c>
      <c r="D19" s="8">
        <v>296040</v>
      </c>
      <c r="E19" s="95">
        <v>18625090</v>
      </c>
      <c r="F19" s="290">
        <v>1.8680055933824888E-3</v>
      </c>
    </row>
    <row r="20" spans="2:7" x14ac:dyDescent="0.35">
      <c r="B20" s="285" t="s">
        <v>552</v>
      </c>
      <c r="C20" s="8">
        <v>36889140</v>
      </c>
      <c r="D20" s="8">
        <v>1434700</v>
      </c>
      <c r="E20" s="95">
        <v>38323840</v>
      </c>
      <c r="F20" s="290">
        <v>3.8436940428151251E-3</v>
      </c>
    </row>
    <row r="21" spans="2:7" x14ac:dyDescent="0.35">
      <c r="B21" s="285" t="s">
        <v>11</v>
      </c>
      <c r="C21" s="8">
        <v>21796670</v>
      </c>
      <c r="D21" s="8">
        <v>1472060</v>
      </c>
      <c r="E21" s="95">
        <v>23268730</v>
      </c>
      <c r="F21" s="290">
        <v>2.3337400136539967E-3</v>
      </c>
    </row>
    <row r="22" spans="2:7" x14ac:dyDescent="0.35">
      <c r="B22" s="285" t="s">
        <v>360</v>
      </c>
      <c r="C22" s="8">
        <v>18631160</v>
      </c>
      <c r="D22" s="8">
        <v>0</v>
      </c>
      <c r="E22" s="95">
        <v>18631160</v>
      </c>
      <c r="F22" s="290">
        <v>1.8686143847468169E-3</v>
      </c>
    </row>
    <row r="23" spans="2:7" x14ac:dyDescent="0.35">
      <c r="B23" s="285" t="s">
        <v>12</v>
      </c>
      <c r="C23" s="8">
        <v>325169760</v>
      </c>
      <c r="D23" s="8">
        <v>17421160</v>
      </c>
      <c r="E23" s="95">
        <v>342590920</v>
      </c>
      <c r="F23" s="290">
        <v>3.4360196638086191E-2</v>
      </c>
    </row>
    <row r="24" spans="2:7" x14ac:dyDescent="0.35">
      <c r="B24" s="285" t="s">
        <v>435</v>
      </c>
      <c r="C24" s="8">
        <v>20534270</v>
      </c>
      <c r="D24" s="8">
        <v>600830</v>
      </c>
      <c r="E24" s="95">
        <v>21135100</v>
      </c>
      <c r="F24" s="290">
        <v>2.1197473417147645E-3</v>
      </c>
    </row>
    <row r="25" spans="2:7" x14ac:dyDescent="0.35">
      <c r="B25" s="285" t="s">
        <v>363</v>
      </c>
      <c r="C25" s="8">
        <v>32997230</v>
      </c>
      <c r="D25" s="8">
        <v>9875250</v>
      </c>
      <c r="E25" s="95">
        <v>42872480</v>
      </c>
      <c r="F25" s="290">
        <v>4.2999004269068707E-3</v>
      </c>
    </row>
    <row r="26" spans="2:7" x14ac:dyDescent="0.35">
      <c r="B26" s="285" t="s">
        <v>13</v>
      </c>
      <c r="C26" s="8">
        <v>139447270</v>
      </c>
      <c r="D26" s="8">
        <v>5139000</v>
      </c>
      <c r="E26" s="95">
        <v>144586270</v>
      </c>
      <c r="F26" s="290">
        <v>1.4501296964809875E-2</v>
      </c>
    </row>
    <row r="27" spans="2:7" x14ac:dyDescent="0.35">
      <c r="B27" s="285" t="s">
        <v>436</v>
      </c>
      <c r="C27" s="8">
        <v>63213300</v>
      </c>
      <c r="D27" s="8">
        <v>5510060</v>
      </c>
      <c r="E27" s="95">
        <v>68723360</v>
      </c>
      <c r="F27" s="290">
        <v>6.8926174786827013E-3</v>
      </c>
    </row>
    <row r="28" spans="2:7" x14ac:dyDescent="0.35">
      <c r="B28" s="285" t="s">
        <v>366</v>
      </c>
      <c r="C28" s="8">
        <v>13052580</v>
      </c>
      <c r="D28" s="8">
        <v>1902780</v>
      </c>
      <c r="E28" s="95">
        <v>14955360</v>
      </c>
      <c r="F28" s="290">
        <v>1.4999495911723775E-3</v>
      </c>
    </row>
    <row r="29" spans="2:7" x14ac:dyDescent="0.35">
      <c r="B29" s="285" t="s">
        <v>367</v>
      </c>
      <c r="C29" s="8">
        <v>95866410</v>
      </c>
      <c r="D29" s="8">
        <v>10521500</v>
      </c>
      <c r="E29" s="95">
        <v>106387910</v>
      </c>
      <c r="F29" s="290">
        <v>1.067018795336145E-2</v>
      </c>
    </row>
    <row r="30" spans="2:7" x14ac:dyDescent="0.35">
      <c r="B30" s="292" t="s">
        <v>368</v>
      </c>
      <c r="C30" s="170">
        <v>43204630</v>
      </c>
      <c r="D30" s="170">
        <v>6459900</v>
      </c>
      <c r="E30" s="95">
        <v>49664530</v>
      </c>
      <c r="F30" s="290">
        <v>4.9811098809569463E-3</v>
      </c>
    </row>
    <row r="31" spans="2:7" x14ac:dyDescent="0.35">
      <c r="B31" s="78" t="s">
        <v>14</v>
      </c>
      <c r="C31" s="359">
        <v>9005098790</v>
      </c>
      <c r="D31" s="359">
        <v>965476280</v>
      </c>
      <c r="E31" s="236">
        <v>9970575070</v>
      </c>
      <c r="F31" s="300">
        <v>1</v>
      </c>
      <c r="G31" s="277"/>
    </row>
  </sheetData>
  <hyperlinks>
    <hyperlink ref="G1" location="'Rente mensuel Ayant droit basc'!A1" display="Variable suivante" xr:uid="{5F6B6E8C-DBE9-4AEF-BBB4-36E947D09800}"/>
    <hyperlink ref="G2" location="'Pension retr par prov&amp;grade bas'!A1" display="Variable précédente" xr:uid="{7A5CC907-D5EA-43ED-8434-D2562B46740B}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BF43-7940-4829-91A8-EA137FE808BF}">
  <dimension ref="A1:H38"/>
  <sheetViews>
    <sheetView workbookViewId="0"/>
  </sheetViews>
  <sheetFormatPr baseColWidth="10" defaultColWidth="10.6640625" defaultRowHeight="15.5" x14ac:dyDescent="0.35"/>
  <cols>
    <col min="1" max="1" width="10.6640625" style="204"/>
    <col min="2" max="2" width="13.4140625" style="204" customWidth="1"/>
    <col min="3" max="3" width="60.6640625" style="204" customWidth="1"/>
    <col min="4" max="4" width="12.1640625" style="204" customWidth="1"/>
    <col min="5" max="5" width="12.08203125" style="204" customWidth="1"/>
    <col min="6" max="6" width="15.1640625" style="204" customWidth="1"/>
    <col min="7" max="7" width="12.08203125" style="204" customWidth="1"/>
    <col min="8" max="8" width="12.33203125" style="204" customWidth="1"/>
    <col min="9" max="16384" width="10.6640625" style="204"/>
  </cols>
  <sheetData>
    <row r="1" spans="1:8" x14ac:dyDescent="0.35">
      <c r="A1" s="205"/>
      <c r="B1" s="205"/>
      <c r="C1" s="205"/>
    </row>
    <row r="2" spans="1:8" ht="18" x14ac:dyDescent="0.4">
      <c r="A2" s="205"/>
      <c r="B2" s="207" t="s">
        <v>853</v>
      </c>
      <c r="C2" s="205"/>
      <c r="E2" s="208" t="s">
        <v>256</v>
      </c>
    </row>
    <row r="3" spans="1:8" ht="18" x14ac:dyDescent="0.4">
      <c r="A3" s="205"/>
      <c r="B3" s="207"/>
      <c r="C3" s="205"/>
    </row>
    <row r="4" spans="1:8" x14ac:dyDescent="0.35">
      <c r="B4" s="47" t="s">
        <v>70</v>
      </c>
      <c r="C4" s="52" t="s">
        <v>14</v>
      </c>
      <c r="D4" s="381"/>
      <c r="E4" s="381"/>
      <c r="F4" s="381"/>
      <c r="G4" s="381"/>
      <c r="H4" s="381"/>
    </row>
    <row r="5" spans="1:8" x14ac:dyDescent="0.35">
      <c r="B5" s="52">
        <v>2023</v>
      </c>
      <c r="C5" s="52" t="s">
        <v>585</v>
      </c>
      <c r="D5" s="198"/>
      <c r="E5" s="198"/>
      <c r="F5" s="381"/>
      <c r="G5" s="198"/>
      <c r="H5" s="198"/>
    </row>
    <row r="6" spans="1:8" x14ac:dyDescent="0.35">
      <c r="B6" s="285" t="s">
        <v>92</v>
      </c>
      <c r="C6" s="8" t="s">
        <v>586</v>
      </c>
      <c r="D6" s="198"/>
      <c r="E6" s="198"/>
      <c r="F6" s="381"/>
      <c r="G6" s="198"/>
      <c r="H6" s="198"/>
    </row>
    <row r="7" spans="1:8" x14ac:dyDescent="0.35">
      <c r="B7" s="42" t="s">
        <v>93</v>
      </c>
      <c r="C7" s="8" t="s">
        <v>587</v>
      </c>
      <c r="D7" s="198"/>
      <c r="E7" s="198"/>
      <c r="F7" s="381"/>
      <c r="G7" s="198"/>
      <c r="H7" s="198"/>
    </row>
    <row r="8" spans="1:8" x14ac:dyDescent="0.35">
      <c r="B8" s="191" t="s">
        <v>94</v>
      </c>
      <c r="C8" s="8" t="s">
        <v>588</v>
      </c>
      <c r="D8" s="198"/>
      <c r="E8" s="198"/>
      <c r="F8" s="381"/>
      <c r="G8" s="198"/>
      <c r="H8" s="198"/>
    </row>
    <row r="9" spans="1:8" x14ac:dyDescent="0.35">
      <c r="B9" s="78" t="s">
        <v>72</v>
      </c>
      <c r="C9" s="46" t="s">
        <v>589</v>
      </c>
      <c r="D9" s="198"/>
      <c r="E9" s="198"/>
      <c r="F9" s="381"/>
      <c r="G9" s="198"/>
      <c r="H9" s="198"/>
    </row>
    <row r="10" spans="1:8" x14ac:dyDescent="0.35">
      <c r="B10" s="285" t="s">
        <v>95</v>
      </c>
      <c r="C10" s="8" t="s">
        <v>590</v>
      </c>
      <c r="D10" s="198"/>
      <c r="E10" s="198"/>
      <c r="F10" s="381"/>
      <c r="G10" s="198"/>
      <c r="H10" s="198"/>
    </row>
    <row r="11" spans="1:8" x14ac:dyDescent="0.35">
      <c r="B11" s="7" t="s">
        <v>96</v>
      </c>
      <c r="C11" s="8" t="s">
        <v>591</v>
      </c>
      <c r="D11" s="198"/>
      <c r="E11" s="198"/>
      <c r="F11" s="381"/>
      <c r="G11" s="198"/>
      <c r="H11" s="198"/>
    </row>
    <row r="12" spans="1:8" x14ac:dyDescent="0.35">
      <c r="B12" s="7" t="s">
        <v>97</v>
      </c>
      <c r="C12" s="8" t="s">
        <v>592</v>
      </c>
      <c r="D12" s="198"/>
      <c r="E12" s="198"/>
      <c r="F12" s="381"/>
      <c r="G12" s="198"/>
      <c r="H12" s="198"/>
    </row>
    <row r="13" spans="1:8" x14ac:dyDescent="0.35">
      <c r="B13" s="78" t="s">
        <v>73</v>
      </c>
      <c r="C13" s="298" t="s">
        <v>593</v>
      </c>
      <c r="D13" s="198"/>
      <c r="E13" s="198"/>
      <c r="F13" s="381"/>
      <c r="G13" s="198"/>
      <c r="H13" s="198"/>
    </row>
    <row r="14" spans="1:8" x14ac:dyDescent="0.35">
      <c r="B14" s="285" t="s">
        <v>98</v>
      </c>
      <c r="C14" s="8" t="s">
        <v>594</v>
      </c>
      <c r="D14" s="198"/>
      <c r="E14" s="198"/>
      <c r="F14" s="381"/>
      <c r="G14" s="198"/>
      <c r="H14" s="198"/>
    </row>
    <row r="15" spans="1:8" x14ac:dyDescent="0.35">
      <c r="B15" s="7" t="s">
        <v>99</v>
      </c>
      <c r="C15" s="8" t="s">
        <v>595</v>
      </c>
      <c r="D15" s="198"/>
      <c r="E15" s="198"/>
      <c r="F15" s="381"/>
      <c r="G15" s="198"/>
      <c r="H15" s="198"/>
    </row>
    <row r="16" spans="1:8" x14ac:dyDescent="0.35">
      <c r="B16" s="7" t="s">
        <v>100</v>
      </c>
      <c r="C16" s="8" t="s">
        <v>596</v>
      </c>
      <c r="D16" s="198"/>
      <c r="E16" s="198"/>
      <c r="F16" s="381"/>
      <c r="G16" s="198"/>
      <c r="H16" s="198"/>
    </row>
    <row r="17" spans="2:8" x14ac:dyDescent="0.35">
      <c r="B17" s="78" t="s">
        <v>74</v>
      </c>
      <c r="C17" s="298" t="s">
        <v>597</v>
      </c>
      <c r="D17" s="198"/>
      <c r="E17" s="198"/>
      <c r="F17" s="381"/>
      <c r="G17" s="198"/>
      <c r="H17" s="198"/>
    </row>
    <row r="18" spans="2:8" x14ac:dyDescent="0.35">
      <c r="B18" s="285" t="s">
        <v>89</v>
      </c>
      <c r="C18" s="8" t="s">
        <v>598</v>
      </c>
      <c r="D18" s="198"/>
      <c r="E18" s="198"/>
      <c r="F18" s="381"/>
      <c r="G18" s="198"/>
      <c r="H18" s="198"/>
    </row>
    <row r="19" spans="2:8" x14ac:dyDescent="0.35">
      <c r="B19" s="7" t="s">
        <v>90</v>
      </c>
      <c r="C19" s="8" t="s">
        <v>599</v>
      </c>
      <c r="D19" s="198"/>
      <c r="E19" s="198"/>
      <c r="F19" s="381"/>
      <c r="G19" s="198"/>
      <c r="H19" s="198"/>
    </row>
    <row r="20" spans="2:8" x14ac:dyDescent="0.35">
      <c r="B20" s="7" t="s">
        <v>91</v>
      </c>
      <c r="C20" s="8" t="s">
        <v>600</v>
      </c>
      <c r="D20" s="198"/>
      <c r="E20" s="198"/>
      <c r="F20" s="381"/>
      <c r="G20" s="198"/>
      <c r="H20" s="198"/>
    </row>
    <row r="21" spans="2:8" x14ac:dyDescent="0.35">
      <c r="B21" s="78" t="s">
        <v>71</v>
      </c>
      <c r="C21" s="298" t="s">
        <v>601</v>
      </c>
      <c r="D21" s="198"/>
      <c r="E21" s="198"/>
      <c r="F21" s="381"/>
      <c r="G21" s="198"/>
      <c r="H21" s="198"/>
    </row>
    <row r="22" spans="2:8" x14ac:dyDescent="0.35">
      <c r="B22" s="52">
        <v>2024</v>
      </c>
      <c r="C22" s="358">
        <v>9969460845</v>
      </c>
      <c r="D22" s="198"/>
      <c r="E22" s="198"/>
      <c r="F22" s="381"/>
      <c r="G22" s="198"/>
      <c r="H22" s="198"/>
    </row>
    <row r="23" spans="2:8" x14ac:dyDescent="0.35">
      <c r="B23" s="285" t="s">
        <v>92</v>
      </c>
      <c r="C23" s="8">
        <v>696726730</v>
      </c>
      <c r="D23" s="198"/>
      <c r="E23" s="198"/>
      <c r="F23" s="381"/>
      <c r="G23" s="198"/>
      <c r="H23" s="198"/>
    </row>
    <row r="24" spans="2:8" x14ac:dyDescent="0.35">
      <c r="B24" s="42" t="s">
        <v>93</v>
      </c>
      <c r="C24" s="8">
        <v>660928770</v>
      </c>
      <c r="D24" s="198"/>
      <c r="E24" s="198"/>
      <c r="F24" s="381"/>
      <c r="G24" s="198"/>
      <c r="H24" s="198"/>
    </row>
    <row r="25" spans="2:8" x14ac:dyDescent="0.35">
      <c r="B25" s="191" t="s">
        <v>94</v>
      </c>
      <c r="C25" s="8">
        <v>726589170</v>
      </c>
      <c r="D25" s="198"/>
      <c r="E25" s="198"/>
      <c r="F25" s="381"/>
      <c r="G25" s="198"/>
      <c r="H25" s="198"/>
    </row>
    <row r="26" spans="2:8" x14ac:dyDescent="0.35">
      <c r="B26" s="78" t="s">
        <v>72</v>
      </c>
      <c r="C26" s="324">
        <v>2084244670</v>
      </c>
      <c r="D26" s="198"/>
      <c r="E26" s="198"/>
      <c r="F26" s="381"/>
      <c r="G26" s="198"/>
      <c r="H26" s="198"/>
    </row>
    <row r="27" spans="2:8" x14ac:dyDescent="0.35">
      <c r="B27" s="285" t="s">
        <v>95</v>
      </c>
      <c r="C27" s="8">
        <v>718905730</v>
      </c>
      <c r="D27" s="198"/>
      <c r="E27" s="198"/>
      <c r="F27" s="381"/>
      <c r="G27" s="198"/>
      <c r="H27" s="198"/>
    </row>
    <row r="28" spans="2:8" x14ac:dyDescent="0.35">
      <c r="B28" s="7" t="s">
        <v>96</v>
      </c>
      <c r="C28" s="8">
        <v>739476455</v>
      </c>
      <c r="D28" s="198"/>
      <c r="E28" s="198"/>
      <c r="F28" s="381"/>
      <c r="G28" s="198"/>
      <c r="H28" s="198"/>
    </row>
    <row r="29" spans="2:8" x14ac:dyDescent="0.35">
      <c r="B29" s="7" t="s">
        <v>97</v>
      </c>
      <c r="C29" s="8">
        <v>713904430</v>
      </c>
      <c r="D29" s="198"/>
      <c r="E29" s="198"/>
      <c r="F29" s="381"/>
      <c r="G29" s="198"/>
      <c r="H29" s="198"/>
    </row>
    <row r="30" spans="2:8" x14ac:dyDescent="0.35">
      <c r="B30" s="78" t="s">
        <v>73</v>
      </c>
      <c r="C30" s="487">
        <v>2172286615</v>
      </c>
      <c r="D30" s="198"/>
      <c r="E30" s="198"/>
      <c r="F30" s="381"/>
      <c r="G30" s="198"/>
      <c r="H30" s="198"/>
    </row>
    <row r="31" spans="2:8" x14ac:dyDescent="0.35">
      <c r="B31" s="285" t="s">
        <v>98</v>
      </c>
      <c r="C31" s="8">
        <v>669727840</v>
      </c>
      <c r="D31" s="382"/>
      <c r="E31" s="382"/>
      <c r="F31" s="382"/>
      <c r="G31" s="382"/>
      <c r="H31" s="382"/>
    </row>
    <row r="32" spans="2:8" x14ac:dyDescent="0.35">
      <c r="B32" s="7" t="s">
        <v>99</v>
      </c>
      <c r="C32" s="8">
        <v>735931470</v>
      </c>
    </row>
    <row r="33" spans="2:3" x14ac:dyDescent="0.35">
      <c r="B33" s="7" t="s">
        <v>100</v>
      </c>
      <c r="C33" s="8">
        <v>2167342925</v>
      </c>
    </row>
    <row r="34" spans="2:3" x14ac:dyDescent="0.35">
      <c r="B34" s="78" t="s">
        <v>74</v>
      </c>
      <c r="C34" s="487">
        <v>3573002235</v>
      </c>
    </row>
    <row r="35" spans="2:3" x14ac:dyDescent="0.35">
      <c r="B35" s="285" t="s">
        <v>89</v>
      </c>
      <c r="C35" s="8">
        <v>820409765</v>
      </c>
    </row>
    <row r="36" spans="2:3" x14ac:dyDescent="0.35">
      <c r="B36" s="7" t="s">
        <v>90</v>
      </c>
      <c r="C36" s="8">
        <v>702706985</v>
      </c>
    </row>
    <row r="37" spans="2:3" x14ac:dyDescent="0.35">
      <c r="B37" s="7" t="s">
        <v>91</v>
      </c>
      <c r="C37" s="8">
        <v>616810575</v>
      </c>
    </row>
    <row r="38" spans="2:3" x14ac:dyDescent="0.35">
      <c r="B38" s="78" t="s">
        <v>71</v>
      </c>
      <c r="C38" s="487">
        <v>2139927325</v>
      </c>
    </row>
  </sheetData>
  <hyperlinks>
    <hyperlink ref="E2" location="'Rente mensuel Ayant droit basc'!A1" display="Variable précédente" xr:uid="{CDC9A274-1ACC-4993-A4F8-0F4225E05EA4}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4D581-3F85-43E5-845F-EC03480B948B}">
  <dimension ref="A1:I31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04"/>
    <col min="2" max="2" width="28.58203125" style="204" customWidth="1"/>
    <col min="3" max="3" width="16.4140625" style="204" customWidth="1"/>
    <col min="4" max="4" width="12.25" style="204" customWidth="1"/>
    <col min="5" max="5" width="12.4140625" style="204" customWidth="1"/>
    <col min="6" max="7" width="12.9140625" style="204" customWidth="1"/>
    <col min="8" max="8" width="12.75" style="204" customWidth="1"/>
    <col min="9" max="16384" width="10.6640625" style="204"/>
  </cols>
  <sheetData>
    <row r="1" spans="1:9" x14ac:dyDescent="0.35">
      <c r="A1" s="205"/>
      <c r="B1" s="205"/>
      <c r="C1" s="205"/>
      <c r="I1" s="206" t="s">
        <v>255</v>
      </c>
    </row>
    <row r="2" spans="1:9" ht="18" x14ac:dyDescent="0.4">
      <c r="A2" s="205"/>
      <c r="B2" s="207" t="s">
        <v>740</v>
      </c>
      <c r="C2" s="205"/>
      <c r="I2" s="208" t="s">
        <v>677</v>
      </c>
    </row>
    <row r="3" spans="1:9" ht="18" x14ac:dyDescent="0.4">
      <c r="A3" s="205"/>
      <c r="B3" s="207"/>
      <c r="C3" s="205"/>
    </row>
    <row r="4" spans="1:9" x14ac:dyDescent="0.35">
      <c r="B4" s="47" t="s">
        <v>16</v>
      </c>
      <c r="C4" s="52" t="s">
        <v>417</v>
      </c>
      <c r="D4" s="52" t="s">
        <v>418</v>
      </c>
      <c r="E4" s="52" t="s">
        <v>419</v>
      </c>
      <c r="F4" s="52" t="s">
        <v>420</v>
      </c>
      <c r="G4" s="52" t="s">
        <v>421</v>
      </c>
      <c r="H4" s="52" t="s">
        <v>14</v>
      </c>
    </row>
    <row r="5" spans="1:9" x14ac:dyDescent="0.35">
      <c r="B5" s="196" t="s">
        <v>429</v>
      </c>
      <c r="C5" s="8">
        <v>0</v>
      </c>
      <c r="D5" s="8">
        <v>0</v>
      </c>
      <c r="E5" s="8">
        <v>0</v>
      </c>
      <c r="F5" s="383">
        <v>1480440</v>
      </c>
      <c r="G5" s="297">
        <v>1256820</v>
      </c>
      <c r="H5" s="8">
        <v>2737260</v>
      </c>
    </row>
    <row r="6" spans="1:9" x14ac:dyDescent="0.35">
      <c r="B6" s="285" t="s">
        <v>8</v>
      </c>
      <c r="C6" s="8">
        <v>35756660</v>
      </c>
      <c r="D6" s="8">
        <v>57100890</v>
      </c>
      <c r="E6" s="8">
        <v>149367420</v>
      </c>
      <c r="F6" s="383">
        <v>239370370</v>
      </c>
      <c r="G6" s="8">
        <v>234737680</v>
      </c>
      <c r="H6" s="8">
        <v>716333020</v>
      </c>
    </row>
    <row r="7" spans="1:9" x14ac:dyDescent="0.35">
      <c r="B7" s="285" t="s">
        <v>430</v>
      </c>
      <c r="C7" s="8">
        <v>1554410</v>
      </c>
      <c r="D7" s="8">
        <v>8985490</v>
      </c>
      <c r="E7" s="8">
        <v>25860900</v>
      </c>
      <c r="F7" s="383">
        <v>71654040</v>
      </c>
      <c r="G7" s="8">
        <v>126217520</v>
      </c>
      <c r="H7" s="8">
        <v>234272360</v>
      </c>
    </row>
    <row r="8" spans="1:9" x14ac:dyDescent="0.35">
      <c r="B8" s="285" t="s">
        <v>431</v>
      </c>
      <c r="C8" s="8">
        <v>0</v>
      </c>
      <c r="D8" s="8">
        <v>2569740</v>
      </c>
      <c r="E8" s="8">
        <v>3329760</v>
      </c>
      <c r="F8" s="383">
        <v>4939420</v>
      </c>
      <c r="G8" s="8">
        <v>19111510</v>
      </c>
      <c r="H8" s="8">
        <v>29950430</v>
      </c>
    </row>
    <row r="9" spans="1:9" x14ac:dyDescent="0.35">
      <c r="B9" s="285" t="s">
        <v>432</v>
      </c>
      <c r="C9" s="8">
        <v>0</v>
      </c>
      <c r="D9" s="8">
        <v>1911990</v>
      </c>
      <c r="E9" s="8">
        <v>5139640</v>
      </c>
      <c r="F9" s="383">
        <v>8197390</v>
      </c>
      <c r="G9" s="8">
        <v>9274390</v>
      </c>
      <c r="H9" s="8">
        <v>24523410</v>
      </c>
    </row>
    <row r="10" spans="1:9" x14ac:dyDescent="0.35">
      <c r="B10" s="285" t="s">
        <v>350</v>
      </c>
      <c r="C10" s="8">
        <v>0</v>
      </c>
      <c r="D10" s="8">
        <v>283800</v>
      </c>
      <c r="E10" s="8">
        <v>313410</v>
      </c>
      <c r="F10" s="383">
        <v>5225430</v>
      </c>
      <c r="G10" s="8">
        <v>18225800</v>
      </c>
      <c r="H10" s="8">
        <v>24048440</v>
      </c>
    </row>
    <row r="11" spans="1:9" x14ac:dyDescent="0.35">
      <c r="B11" s="285" t="s">
        <v>433</v>
      </c>
      <c r="C11" s="8">
        <v>0</v>
      </c>
      <c r="D11" s="8">
        <v>1169250</v>
      </c>
      <c r="E11" s="8">
        <v>4412670</v>
      </c>
      <c r="F11" s="383">
        <v>6540600</v>
      </c>
      <c r="G11" s="8">
        <v>622220</v>
      </c>
      <c r="H11" s="8">
        <v>12744740</v>
      </c>
    </row>
    <row r="12" spans="1:9" x14ac:dyDescent="0.35">
      <c r="B12" s="285" t="s">
        <v>434</v>
      </c>
      <c r="C12" s="8">
        <v>635550</v>
      </c>
      <c r="D12" s="8">
        <v>9243410</v>
      </c>
      <c r="E12" s="8">
        <v>19932530</v>
      </c>
      <c r="F12" s="383">
        <v>22077500</v>
      </c>
      <c r="G12" s="8">
        <v>68439820</v>
      </c>
      <c r="H12" s="8">
        <v>120328810</v>
      </c>
    </row>
    <row r="13" spans="1:9" x14ac:dyDescent="0.35">
      <c r="B13" s="285" t="s">
        <v>9</v>
      </c>
      <c r="C13" s="8">
        <v>0</v>
      </c>
      <c r="D13" s="8">
        <v>3809950</v>
      </c>
      <c r="E13" s="8">
        <v>11084630</v>
      </c>
      <c r="F13" s="383">
        <v>34251700</v>
      </c>
      <c r="G13" s="8">
        <v>111661190</v>
      </c>
      <c r="H13" s="8">
        <v>160807470</v>
      </c>
    </row>
    <row r="14" spans="1:9" x14ac:dyDescent="0.35">
      <c r="B14" s="285" t="s">
        <v>10</v>
      </c>
      <c r="C14" s="8">
        <v>68299750</v>
      </c>
      <c r="D14" s="8">
        <v>238200800</v>
      </c>
      <c r="E14" s="8">
        <v>906916440</v>
      </c>
      <c r="F14" s="383">
        <v>1831850090</v>
      </c>
      <c r="G14" s="8">
        <v>4086196070</v>
      </c>
      <c r="H14" s="8">
        <v>7131463150</v>
      </c>
    </row>
    <row r="15" spans="1:9" x14ac:dyDescent="0.35">
      <c r="B15" s="285" t="s">
        <v>354</v>
      </c>
      <c r="C15" s="8">
        <v>3078140</v>
      </c>
      <c r="D15" s="8">
        <v>32872480</v>
      </c>
      <c r="E15" s="8">
        <v>65726120</v>
      </c>
      <c r="F15" s="383">
        <v>58407030</v>
      </c>
      <c r="G15" s="8">
        <v>183307050</v>
      </c>
      <c r="H15" s="8">
        <v>343390820</v>
      </c>
    </row>
    <row r="16" spans="1:9" x14ac:dyDescent="0.35">
      <c r="B16" s="285" t="s">
        <v>355</v>
      </c>
      <c r="C16" s="8">
        <v>12465670</v>
      </c>
      <c r="D16" s="8">
        <v>20578440</v>
      </c>
      <c r="E16" s="8">
        <v>18741600</v>
      </c>
      <c r="F16" s="383">
        <v>6999150</v>
      </c>
      <c r="G16" s="8">
        <v>16030880</v>
      </c>
      <c r="H16" s="8">
        <v>74815740</v>
      </c>
    </row>
    <row r="17" spans="2:8" x14ac:dyDescent="0.35">
      <c r="B17" s="285" t="s">
        <v>356</v>
      </c>
      <c r="C17" s="8">
        <v>8275500</v>
      </c>
      <c r="D17" s="8">
        <v>26289940</v>
      </c>
      <c r="E17" s="8">
        <v>33224530</v>
      </c>
      <c r="F17" s="383">
        <v>36282200</v>
      </c>
      <c r="G17" s="8">
        <v>50584080</v>
      </c>
      <c r="H17" s="8">
        <v>154656250</v>
      </c>
    </row>
    <row r="18" spans="2:8" x14ac:dyDescent="0.35">
      <c r="B18" s="285" t="s">
        <v>357</v>
      </c>
      <c r="C18" s="8">
        <v>3012000</v>
      </c>
      <c r="D18" s="8">
        <v>1545120</v>
      </c>
      <c r="E18" s="8">
        <v>13449040</v>
      </c>
      <c r="F18" s="383">
        <v>10657960</v>
      </c>
      <c r="G18" s="8">
        <v>22074300</v>
      </c>
      <c r="H18" s="8">
        <v>50738420</v>
      </c>
    </row>
    <row r="19" spans="2:8" x14ac:dyDescent="0.35">
      <c r="B19" s="285" t="s">
        <v>358</v>
      </c>
      <c r="C19" s="8">
        <v>0</v>
      </c>
      <c r="D19" s="8">
        <v>1598580</v>
      </c>
      <c r="E19" s="8">
        <v>2340630</v>
      </c>
      <c r="F19" s="383">
        <v>2336920</v>
      </c>
      <c r="G19" s="8">
        <v>12348960</v>
      </c>
      <c r="H19" s="8">
        <v>18625090</v>
      </c>
    </row>
    <row r="20" spans="2:8" x14ac:dyDescent="0.35">
      <c r="B20" s="285" t="s">
        <v>552</v>
      </c>
      <c r="C20" s="8">
        <v>0</v>
      </c>
      <c r="D20" s="8">
        <v>2967870</v>
      </c>
      <c r="E20" s="8">
        <v>5138610</v>
      </c>
      <c r="F20" s="383">
        <v>7586730</v>
      </c>
      <c r="G20" s="8">
        <v>22630630</v>
      </c>
      <c r="H20" s="8">
        <v>38323840</v>
      </c>
    </row>
    <row r="21" spans="2:8" x14ac:dyDescent="0.35">
      <c r="B21" s="285" t="s">
        <v>11</v>
      </c>
      <c r="C21" s="8">
        <v>0</v>
      </c>
      <c r="D21" s="8">
        <v>1254210</v>
      </c>
      <c r="E21" s="8">
        <v>6424040</v>
      </c>
      <c r="F21" s="383">
        <v>7048450</v>
      </c>
      <c r="G21" s="8">
        <v>8542030</v>
      </c>
      <c r="H21" s="8">
        <v>23268730</v>
      </c>
    </row>
    <row r="22" spans="2:8" x14ac:dyDescent="0.35">
      <c r="B22" s="285" t="s">
        <v>360</v>
      </c>
      <c r="C22" s="8">
        <v>0</v>
      </c>
      <c r="D22" s="8">
        <v>1924920</v>
      </c>
      <c r="E22" s="8">
        <v>6622610</v>
      </c>
      <c r="F22" s="383">
        <v>5538190</v>
      </c>
      <c r="G22" s="8">
        <v>9284980</v>
      </c>
      <c r="H22" s="8">
        <v>23370700</v>
      </c>
    </row>
    <row r="23" spans="2:8" x14ac:dyDescent="0.35">
      <c r="B23" s="285" t="s">
        <v>12</v>
      </c>
      <c r="C23" s="8">
        <v>4360470</v>
      </c>
      <c r="D23" s="8">
        <v>22908380</v>
      </c>
      <c r="E23" s="8">
        <v>60240240</v>
      </c>
      <c r="F23" s="383">
        <v>83113220</v>
      </c>
      <c r="G23" s="8">
        <v>171287660</v>
      </c>
      <c r="H23" s="8">
        <v>341909970</v>
      </c>
    </row>
    <row r="24" spans="2:8" x14ac:dyDescent="0.35">
      <c r="B24" s="285" t="s">
        <v>435</v>
      </c>
      <c r="C24" s="8">
        <v>0</v>
      </c>
      <c r="D24" s="8">
        <v>1852580</v>
      </c>
      <c r="E24" s="8">
        <v>1251330</v>
      </c>
      <c r="F24" s="383">
        <v>1490070</v>
      </c>
      <c r="G24" s="8">
        <v>12482530</v>
      </c>
      <c r="H24" s="8">
        <v>17076510</v>
      </c>
    </row>
    <row r="25" spans="2:8" x14ac:dyDescent="0.35">
      <c r="B25" s="285" t="s">
        <v>363</v>
      </c>
      <c r="C25" s="8">
        <v>1941510</v>
      </c>
      <c r="D25" s="8">
        <v>3223020</v>
      </c>
      <c r="E25" s="8">
        <v>5261260</v>
      </c>
      <c r="F25" s="383">
        <v>16106080</v>
      </c>
      <c r="G25" s="8">
        <v>16340610</v>
      </c>
      <c r="H25" s="8">
        <v>42872480</v>
      </c>
    </row>
    <row r="26" spans="2:8" x14ac:dyDescent="0.35">
      <c r="B26" s="285" t="s">
        <v>13</v>
      </c>
      <c r="C26" s="8">
        <v>2872340</v>
      </c>
      <c r="D26" s="8">
        <v>20620570</v>
      </c>
      <c r="E26" s="8">
        <v>35352960</v>
      </c>
      <c r="F26" s="383">
        <v>42841570</v>
      </c>
      <c r="G26" s="8">
        <v>75194850</v>
      </c>
      <c r="H26" s="8">
        <v>176882290</v>
      </c>
    </row>
    <row r="27" spans="2:8" x14ac:dyDescent="0.35">
      <c r="B27" s="285" t="s">
        <v>436</v>
      </c>
      <c r="C27" s="8">
        <v>6085940</v>
      </c>
      <c r="D27" s="8">
        <v>5776390</v>
      </c>
      <c r="E27" s="8">
        <v>7496390</v>
      </c>
      <c r="F27" s="383">
        <v>9221700</v>
      </c>
      <c r="G27" s="8">
        <v>7846920</v>
      </c>
      <c r="H27" s="8">
        <v>36427340</v>
      </c>
    </row>
    <row r="28" spans="2:8" x14ac:dyDescent="0.35">
      <c r="B28" s="285" t="s">
        <v>366</v>
      </c>
      <c r="C28" s="8">
        <v>0</v>
      </c>
      <c r="D28" s="8">
        <v>1315470</v>
      </c>
      <c r="E28" s="8">
        <v>2784620</v>
      </c>
      <c r="F28" s="383">
        <v>3488540</v>
      </c>
      <c r="G28" s="8">
        <v>7366730</v>
      </c>
      <c r="H28" s="8">
        <v>14955360</v>
      </c>
    </row>
    <row r="29" spans="2:8" x14ac:dyDescent="0.35">
      <c r="B29" s="285" t="s">
        <v>367</v>
      </c>
      <c r="C29" s="8">
        <v>5604930</v>
      </c>
      <c r="D29" s="8">
        <v>15892640</v>
      </c>
      <c r="E29" s="8">
        <v>11632650</v>
      </c>
      <c r="F29" s="383">
        <v>17028680</v>
      </c>
      <c r="G29" s="8">
        <v>56229010</v>
      </c>
      <c r="H29" s="8">
        <v>106387910</v>
      </c>
    </row>
    <row r="30" spans="2:8" x14ac:dyDescent="0.35">
      <c r="B30" s="292" t="s">
        <v>368</v>
      </c>
      <c r="C30" s="170">
        <v>3502650</v>
      </c>
      <c r="D30" s="170">
        <v>6923850</v>
      </c>
      <c r="E30" s="170">
        <v>4651320</v>
      </c>
      <c r="F30" s="384">
        <v>14640160</v>
      </c>
      <c r="G30" s="170">
        <v>19946550</v>
      </c>
      <c r="H30" s="8">
        <v>49664530</v>
      </c>
    </row>
    <row r="31" spans="2:8" x14ac:dyDescent="0.35">
      <c r="B31" s="78" t="s">
        <v>14</v>
      </c>
      <c r="C31" s="359">
        <v>157445520</v>
      </c>
      <c r="D31" s="359">
        <v>490819780</v>
      </c>
      <c r="E31" s="359">
        <v>1406695350</v>
      </c>
      <c r="F31" s="359">
        <v>2546893190</v>
      </c>
      <c r="G31" s="359">
        <v>5365983970</v>
      </c>
      <c r="H31" s="359">
        <v>9970575070</v>
      </c>
    </row>
  </sheetData>
  <hyperlinks>
    <hyperlink ref="I2" location="'Pensions retr par prov&amp;sexe bas'!A1" display="Variable précédante" xr:uid="{E96B21D4-313E-46E5-9A32-186DB51061AF}"/>
    <hyperlink ref="I1" location="'Pension retr prov&amp;Age basc'!A1" display="Variable suivante" xr:uid="{4CCBA578-9542-4A59-9AC7-B99338150DD0}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48">
    <tabColor theme="0"/>
  </sheetPr>
  <dimension ref="A1:H26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1" width="11" style="12"/>
    <col min="2" max="2" width="33.75" style="12" bestFit="1" customWidth="1"/>
    <col min="3" max="3" width="16.25" style="12" bestFit="1" customWidth="1"/>
    <col min="4" max="4" width="16.5" style="12" bestFit="1" customWidth="1"/>
    <col min="5" max="5" width="14.9140625" style="12" customWidth="1"/>
    <col min="6" max="6" width="16.33203125" style="12" bestFit="1" customWidth="1"/>
    <col min="7" max="7" width="16.33203125" style="12" customWidth="1"/>
    <col min="8" max="8" width="13.58203125" style="12" bestFit="1" customWidth="1"/>
    <col min="9" max="16384" width="11" style="12"/>
  </cols>
  <sheetData>
    <row r="1" spans="1:8" x14ac:dyDescent="0.35">
      <c r="A1" s="12" t="s">
        <v>678</v>
      </c>
      <c r="H1" s="81" t="s">
        <v>255</v>
      </c>
    </row>
    <row r="2" spans="1:8" ht="18" x14ac:dyDescent="0.4">
      <c r="B2" s="11" t="s">
        <v>272</v>
      </c>
      <c r="F2" s="70"/>
      <c r="G2" s="70"/>
    </row>
    <row r="4" spans="1:8" x14ac:dyDescent="0.35">
      <c r="B4" s="17" t="s">
        <v>103</v>
      </c>
      <c r="C4" s="69">
        <v>44196</v>
      </c>
      <c r="D4" s="69">
        <v>44561</v>
      </c>
      <c r="E4" s="69">
        <v>44926</v>
      </c>
      <c r="F4" s="69">
        <v>45291</v>
      </c>
      <c r="G4" s="69">
        <v>45657</v>
      </c>
    </row>
    <row r="5" spans="1:8" x14ac:dyDescent="0.35">
      <c r="B5" s="7" t="s">
        <v>104</v>
      </c>
      <c r="C5" s="111">
        <v>33.299999999999997</v>
      </c>
      <c r="D5" s="111">
        <v>34.1</v>
      </c>
      <c r="E5" s="175">
        <v>56</v>
      </c>
      <c r="F5" s="175">
        <v>323.5</v>
      </c>
      <c r="G5" s="130">
        <v>460.33</v>
      </c>
    </row>
    <row r="6" spans="1:8" x14ac:dyDescent="0.35">
      <c r="B6" s="7" t="s">
        <v>105</v>
      </c>
      <c r="C6" s="111">
        <v>7.2</v>
      </c>
      <c r="D6" s="111">
        <v>7.5</v>
      </c>
      <c r="E6" s="175">
        <v>6.2</v>
      </c>
      <c r="F6" s="175">
        <v>16.3</v>
      </c>
      <c r="G6" s="130">
        <v>63.87</v>
      </c>
    </row>
    <row r="7" spans="1:8" x14ac:dyDescent="0.35">
      <c r="B7" s="7" t="s">
        <v>106</v>
      </c>
      <c r="C7" s="111">
        <v>1.6</v>
      </c>
      <c r="D7" s="111">
        <v>1.6</v>
      </c>
      <c r="E7" s="175">
        <v>20.399999999999999</v>
      </c>
      <c r="F7" s="175">
        <v>56.1</v>
      </c>
      <c r="G7" s="130">
        <v>74.41</v>
      </c>
    </row>
    <row r="8" spans="1:8" x14ac:dyDescent="0.35">
      <c r="B8" s="7" t="s">
        <v>107</v>
      </c>
      <c r="C8" s="111">
        <v>0.2</v>
      </c>
      <c r="D8" s="111">
        <v>0.3</v>
      </c>
      <c r="E8" s="175">
        <v>0.4</v>
      </c>
      <c r="F8" s="175">
        <v>1.2</v>
      </c>
      <c r="G8" s="130">
        <v>0.97</v>
      </c>
    </row>
    <row r="9" spans="1:8" x14ac:dyDescent="0.35">
      <c r="B9" s="7" t="s">
        <v>108</v>
      </c>
      <c r="C9" s="111">
        <v>0.1</v>
      </c>
      <c r="D9" s="111">
        <v>0.1</v>
      </c>
      <c r="E9" s="175">
        <v>0.1</v>
      </c>
      <c r="F9" s="175">
        <v>0.6</v>
      </c>
      <c r="G9" s="130">
        <v>0.66</v>
      </c>
    </row>
    <row r="10" spans="1:8" x14ac:dyDescent="0.35">
      <c r="B10" s="7" t="s">
        <v>109</v>
      </c>
      <c r="C10" s="111">
        <v>1.6</v>
      </c>
      <c r="D10" s="111">
        <v>1.9</v>
      </c>
      <c r="E10" s="175">
        <v>3.4</v>
      </c>
      <c r="F10" s="175">
        <v>7</v>
      </c>
      <c r="G10" s="130">
        <v>13.45</v>
      </c>
    </row>
    <row r="11" spans="1:8" x14ac:dyDescent="0.35">
      <c r="B11" s="7" t="s">
        <v>110</v>
      </c>
      <c r="C11" s="111">
        <v>1.2</v>
      </c>
      <c r="D11" s="111">
        <v>1.7</v>
      </c>
      <c r="E11" s="175">
        <v>3.8</v>
      </c>
      <c r="F11" s="175">
        <v>12.8</v>
      </c>
      <c r="G11" s="130">
        <v>16.96</v>
      </c>
    </row>
    <row r="12" spans="1:8" x14ac:dyDescent="0.35">
      <c r="B12" s="7" t="s">
        <v>111</v>
      </c>
      <c r="C12" s="111">
        <v>1.9</v>
      </c>
      <c r="D12" s="111">
        <v>2.2999999999999998</v>
      </c>
      <c r="E12" s="175">
        <v>3.8</v>
      </c>
      <c r="F12" s="175">
        <v>14.4</v>
      </c>
      <c r="G12" s="130">
        <v>37.81</v>
      </c>
    </row>
    <row r="13" spans="1:8" x14ac:dyDescent="0.35">
      <c r="B13" s="7" t="s">
        <v>112</v>
      </c>
      <c r="C13" s="111" t="s">
        <v>5</v>
      </c>
      <c r="D13" s="111" t="s">
        <v>5</v>
      </c>
      <c r="E13" s="175" t="s">
        <v>5</v>
      </c>
      <c r="F13" s="175"/>
      <c r="G13" s="130" t="s">
        <v>5</v>
      </c>
    </row>
    <row r="14" spans="1:8" x14ac:dyDescent="0.35">
      <c r="B14" s="7" t="s">
        <v>113</v>
      </c>
      <c r="C14" s="111">
        <v>0.1</v>
      </c>
      <c r="D14" s="111">
        <v>0.1</v>
      </c>
      <c r="E14" s="175">
        <v>0.7</v>
      </c>
      <c r="F14" s="175">
        <v>7.3</v>
      </c>
      <c r="G14" s="130">
        <v>3.59</v>
      </c>
    </row>
    <row r="15" spans="1:8" x14ac:dyDescent="0.35">
      <c r="B15" s="129" t="s">
        <v>602</v>
      </c>
      <c r="C15" s="244"/>
      <c r="D15" s="244"/>
      <c r="E15" s="245"/>
      <c r="F15" s="175" t="s">
        <v>5</v>
      </c>
      <c r="G15" s="130" t="s">
        <v>5</v>
      </c>
    </row>
    <row r="16" spans="1:8" x14ac:dyDescent="0.35">
      <c r="B16" s="18" t="s">
        <v>114</v>
      </c>
      <c r="C16" s="113" t="s">
        <v>5</v>
      </c>
      <c r="D16" s="113" t="s">
        <v>5</v>
      </c>
      <c r="E16" s="184" t="s">
        <v>5</v>
      </c>
      <c r="F16" s="175" t="s">
        <v>5</v>
      </c>
      <c r="G16" s="130" t="s">
        <v>5</v>
      </c>
    </row>
    <row r="17" spans="1:8" x14ac:dyDescent="0.35">
      <c r="A17" s="16"/>
      <c r="B17" s="57" t="s">
        <v>115</v>
      </c>
      <c r="C17" s="132">
        <v>33.9</v>
      </c>
      <c r="D17" s="132">
        <v>33.6</v>
      </c>
      <c r="E17" s="301">
        <v>29.6</v>
      </c>
      <c r="F17" s="301">
        <v>240.3</v>
      </c>
      <c r="G17" s="133">
        <v>376.36</v>
      </c>
      <c r="H17" s="371"/>
    </row>
    <row r="18" spans="1:8" x14ac:dyDescent="0.35">
      <c r="B18" s="7" t="s">
        <v>116</v>
      </c>
      <c r="C18" s="111">
        <v>9.1201649999999995E-3</v>
      </c>
      <c r="D18" s="111">
        <v>1.5879491999999999E-2</v>
      </c>
      <c r="E18" s="175">
        <v>0</v>
      </c>
      <c r="F18" s="175">
        <v>0.2</v>
      </c>
      <c r="G18" s="130">
        <v>0.05</v>
      </c>
      <c r="H18" s="168"/>
    </row>
    <row r="19" spans="1:8" x14ac:dyDescent="0.35">
      <c r="B19" s="18" t="s">
        <v>117</v>
      </c>
      <c r="C19" s="113">
        <v>0.5</v>
      </c>
      <c r="D19" s="113">
        <v>0.5</v>
      </c>
      <c r="E19" s="184">
        <v>1.7</v>
      </c>
      <c r="F19" s="184">
        <v>3</v>
      </c>
      <c r="G19" s="131">
        <v>3.69</v>
      </c>
    </row>
    <row r="20" spans="1:8" x14ac:dyDescent="0.35">
      <c r="A20" s="16"/>
      <c r="B20" s="57" t="s">
        <v>118</v>
      </c>
      <c r="C20" s="132">
        <v>33.4</v>
      </c>
      <c r="D20" s="132">
        <v>33.1</v>
      </c>
      <c r="E20" s="301">
        <v>27.8</v>
      </c>
      <c r="F20" s="301">
        <v>237.1</v>
      </c>
      <c r="G20" s="133">
        <v>372.62</v>
      </c>
    </row>
    <row r="21" spans="1:8" x14ac:dyDescent="0.35">
      <c r="B21" s="7" t="s">
        <v>119</v>
      </c>
      <c r="C21" s="111">
        <v>1.4615850000000001E-3</v>
      </c>
      <c r="D21" s="111">
        <v>1.18805E-4</v>
      </c>
      <c r="E21" s="175">
        <v>0</v>
      </c>
      <c r="F21" s="175">
        <v>0.2</v>
      </c>
      <c r="G21" s="130">
        <v>0.18</v>
      </c>
    </row>
    <row r="22" spans="1:8" x14ac:dyDescent="0.35">
      <c r="A22" s="16"/>
      <c r="B22" s="7" t="s">
        <v>120</v>
      </c>
      <c r="C22" s="111" t="s">
        <v>5</v>
      </c>
      <c r="D22" s="111" t="s">
        <v>5</v>
      </c>
      <c r="E22" s="175">
        <v>0.5</v>
      </c>
      <c r="F22" s="175" t="s">
        <v>5</v>
      </c>
      <c r="G22" s="130" t="s">
        <v>5</v>
      </c>
    </row>
    <row r="23" spans="1:8" x14ac:dyDescent="0.35">
      <c r="B23" s="18" t="s">
        <v>121</v>
      </c>
      <c r="C23" s="113" t="s">
        <v>5</v>
      </c>
      <c r="D23" s="113" t="s">
        <v>5</v>
      </c>
      <c r="E23" s="184">
        <v>0.2</v>
      </c>
      <c r="F23" s="184">
        <v>0</v>
      </c>
      <c r="G23" s="131">
        <v>0.27</v>
      </c>
    </row>
    <row r="24" spans="1:8" x14ac:dyDescent="0.35">
      <c r="B24" s="57" t="s">
        <v>854</v>
      </c>
      <c r="C24" s="132">
        <v>33.4</v>
      </c>
      <c r="D24" s="132">
        <v>33.1</v>
      </c>
      <c r="E24" s="301">
        <v>28.56</v>
      </c>
      <c r="F24" s="301">
        <v>236.9</v>
      </c>
      <c r="G24" s="133">
        <v>372.7</v>
      </c>
      <c r="H24" s="371"/>
    </row>
    <row r="25" spans="1:8" x14ac:dyDescent="0.35">
      <c r="B25" s="28" t="s">
        <v>122</v>
      </c>
      <c r="C25" s="134" t="s">
        <v>5</v>
      </c>
      <c r="D25" s="134" t="s">
        <v>5</v>
      </c>
      <c r="E25" s="302" t="s">
        <v>5</v>
      </c>
      <c r="F25" s="175" t="s">
        <v>5</v>
      </c>
      <c r="G25" s="130" t="s">
        <v>5</v>
      </c>
    </row>
    <row r="26" spans="1:8" x14ac:dyDescent="0.35">
      <c r="B26" s="77" t="s">
        <v>123</v>
      </c>
      <c r="C26" s="135">
        <v>33.4</v>
      </c>
      <c r="D26" s="172">
        <v>33.1</v>
      </c>
      <c r="E26" s="135">
        <v>28.56</v>
      </c>
      <c r="F26" s="135">
        <v>236.9</v>
      </c>
      <c r="G26" s="136">
        <v>372.7</v>
      </c>
    </row>
  </sheetData>
  <hyperlinks>
    <hyperlink ref="H1" location="Investissement!A1" display="Variable suivante" xr:uid="{00000000-0004-0000-2F00-000000000000}"/>
  </hyperlinks>
  <pageMargins left="0.7" right="0.7" top="0.75" bottom="0.75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euil49">
    <tabColor theme="0"/>
  </sheetPr>
  <dimension ref="B1:H50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1" width="11" style="12"/>
    <col min="2" max="2" width="44.75" style="12" bestFit="1" customWidth="1"/>
    <col min="3" max="3" width="11.08203125" style="12" bestFit="1" customWidth="1"/>
    <col min="4" max="5" width="11.25" style="12" bestFit="1" customWidth="1"/>
    <col min="6" max="7" width="13.58203125" style="12" customWidth="1"/>
    <col min="8" max="16384" width="11" style="12"/>
  </cols>
  <sheetData>
    <row r="1" spans="2:8" x14ac:dyDescent="0.35">
      <c r="H1" s="81" t="s">
        <v>255</v>
      </c>
    </row>
    <row r="2" spans="2:8" ht="18" x14ac:dyDescent="0.4">
      <c r="B2" s="11" t="s">
        <v>209</v>
      </c>
      <c r="H2" s="82" t="s">
        <v>256</v>
      </c>
    </row>
    <row r="4" spans="2:8" x14ac:dyDescent="0.35">
      <c r="B4" s="141" t="s">
        <v>124</v>
      </c>
      <c r="C4" s="142">
        <v>44196</v>
      </c>
      <c r="D4" s="142">
        <v>44561</v>
      </c>
      <c r="E4" s="142">
        <v>44926</v>
      </c>
      <c r="F4" s="142">
        <v>45291</v>
      </c>
      <c r="G4" s="142">
        <v>45657</v>
      </c>
    </row>
    <row r="5" spans="2:8" s="137" customFormat="1" x14ac:dyDescent="0.35">
      <c r="B5" s="105" t="s">
        <v>125</v>
      </c>
      <c r="C5" s="105"/>
      <c r="D5" s="173"/>
      <c r="E5" s="173"/>
      <c r="F5" s="173"/>
      <c r="G5" s="145"/>
    </row>
    <row r="6" spans="2:8" s="137" customFormat="1" x14ac:dyDescent="0.35">
      <c r="B6" s="138" t="s">
        <v>126</v>
      </c>
      <c r="C6" s="139"/>
      <c r="D6" s="174"/>
      <c r="E6" s="174"/>
      <c r="F6" s="174"/>
      <c r="G6" s="146"/>
    </row>
    <row r="7" spans="2:8" x14ac:dyDescent="0.35">
      <c r="B7" s="7" t="s">
        <v>127</v>
      </c>
      <c r="C7" s="458">
        <v>227.84661399999999</v>
      </c>
      <c r="D7" s="440">
        <v>570.26379899999995</v>
      </c>
      <c r="E7" s="440" t="s">
        <v>320</v>
      </c>
      <c r="F7" s="440">
        <v>441.31</v>
      </c>
      <c r="G7" s="457">
        <v>116</v>
      </c>
    </row>
    <row r="8" spans="2:8" x14ac:dyDescent="0.35">
      <c r="B8" s="7" t="s">
        <v>128</v>
      </c>
      <c r="C8" s="458">
        <v>222.156372</v>
      </c>
      <c r="D8" s="440">
        <v>1920.933687</v>
      </c>
      <c r="E8" s="440">
        <v>585.73</v>
      </c>
      <c r="F8" s="440">
        <v>691.93</v>
      </c>
      <c r="G8" s="457">
        <v>79.11</v>
      </c>
    </row>
    <row r="9" spans="2:8" x14ac:dyDescent="0.35">
      <c r="B9" s="7" t="s">
        <v>129</v>
      </c>
      <c r="C9" s="458">
        <v>450.00298599999996</v>
      </c>
      <c r="D9" s="440">
        <v>2491.197486</v>
      </c>
      <c r="E9" s="440" t="s">
        <v>321</v>
      </c>
      <c r="F9" s="440" t="s">
        <v>603</v>
      </c>
      <c r="G9" s="457">
        <v>195.12</v>
      </c>
    </row>
    <row r="10" spans="2:8" s="137" customFormat="1" x14ac:dyDescent="0.35">
      <c r="B10" s="138" t="s">
        <v>130</v>
      </c>
      <c r="C10" s="475"/>
      <c r="D10" s="471"/>
      <c r="E10" s="471"/>
      <c r="F10" s="471"/>
      <c r="G10" s="472"/>
    </row>
    <row r="11" spans="2:8" x14ac:dyDescent="0.35">
      <c r="B11" s="7" t="s">
        <v>131</v>
      </c>
      <c r="C11" s="458">
        <v>809.82129699999996</v>
      </c>
      <c r="D11" s="440">
        <v>1886.4493170000001</v>
      </c>
      <c r="E11" s="440" t="s">
        <v>322</v>
      </c>
      <c r="F11" s="440" t="s">
        <v>604</v>
      </c>
      <c r="G11" s="457" t="s">
        <v>855</v>
      </c>
    </row>
    <row r="12" spans="2:8" x14ac:dyDescent="0.35">
      <c r="B12" s="7" t="s">
        <v>273</v>
      </c>
      <c r="C12" s="458">
        <v>108.79671999999999</v>
      </c>
      <c r="D12" s="440">
        <v>3033.2872670000002</v>
      </c>
      <c r="E12" s="440">
        <v>7.58</v>
      </c>
      <c r="F12" s="440" t="s">
        <v>605</v>
      </c>
      <c r="G12" s="457" t="s">
        <v>856</v>
      </c>
    </row>
    <row r="13" spans="2:8" s="137" customFormat="1" x14ac:dyDescent="0.35">
      <c r="B13" s="138" t="s">
        <v>132</v>
      </c>
      <c r="C13" s="475">
        <v>918.61801700000001</v>
      </c>
      <c r="D13" s="471">
        <v>4919.7365840000002</v>
      </c>
      <c r="E13" s="471" t="s">
        <v>323</v>
      </c>
      <c r="F13" s="471" t="s">
        <v>606</v>
      </c>
      <c r="G13" s="472" t="s">
        <v>857</v>
      </c>
    </row>
    <row r="14" spans="2:8" s="137" customFormat="1" x14ac:dyDescent="0.35">
      <c r="B14" s="7" t="s">
        <v>133</v>
      </c>
      <c r="C14" s="458"/>
      <c r="D14" s="440"/>
      <c r="E14" s="440"/>
      <c r="F14" s="440"/>
      <c r="G14" s="457"/>
    </row>
    <row r="15" spans="2:8" x14ac:dyDescent="0.35">
      <c r="B15" s="7" t="s">
        <v>274</v>
      </c>
      <c r="C15" s="458">
        <v>64237.540440999997</v>
      </c>
      <c r="D15" s="440">
        <v>76867.910415999999</v>
      </c>
      <c r="E15" s="440" t="s">
        <v>324</v>
      </c>
      <c r="F15" s="440" t="s">
        <v>607</v>
      </c>
      <c r="G15" s="457" t="s">
        <v>858</v>
      </c>
    </row>
    <row r="16" spans="2:8" s="137" customFormat="1" x14ac:dyDescent="0.35">
      <c r="B16" s="108" t="s">
        <v>134</v>
      </c>
      <c r="C16" s="465">
        <v>64237.540440999997</v>
      </c>
      <c r="D16" s="466">
        <v>76867.910415999999</v>
      </c>
      <c r="E16" s="466" t="s">
        <v>324</v>
      </c>
      <c r="F16" s="466" t="s">
        <v>607</v>
      </c>
      <c r="G16" s="467" t="s">
        <v>858</v>
      </c>
    </row>
    <row r="17" spans="2:7" s="137" customFormat="1" x14ac:dyDescent="0.35">
      <c r="B17" s="107" t="s">
        <v>135</v>
      </c>
      <c r="C17" s="462">
        <v>65606.161443999998</v>
      </c>
      <c r="D17" s="463">
        <v>84278.844486000002</v>
      </c>
      <c r="E17" s="463" t="s">
        <v>325</v>
      </c>
      <c r="F17" s="463" t="s">
        <v>608</v>
      </c>
      <c r="G17" s="464" t="s">
        <v>859</v>
      </c>
    </row>
    <row r="18" spans="2:7" s="137" customFormat="1" x14ac:dyDescent="0.35">
      <c r="B18" s="106" t="s">
        <v>136</v>
      </c>
      <c r="C18" s="140"/>
      <c r="D18" s="177"/>
      <c r="E18" s="177"/>
      <c r="F18" s="177"/>
      <c r="G18" s="147"/>
    </row>
    <row r="19" spans="2:7" s="137" customFormat="1" x14ac:dyDescent="0.35">
      <c r="B19" s="138" t="s">
        <v>137</v>
      </c>
      <c r="C19" s="139"/>
      <c r="D19" s="174"/>
      <c r="E19" s="174"/>
      <c r="F19" s="174"/>
      <c r="G19" s="146"/>
    </row>
    <row r="20" spans="2:7" x14ac:dyDescent="0.35">
      <c r="B20" s="7" t="s">
        <v>275</v>
      </c>
      <c r="C20" s="458">
        <v>3238.4002890000002</v>
      </c>
      <c r="D20" s="440">
        <v>4370.5962179999997</v>
      </c>
      <c r="E20" s="440">
        <v>255.9</v>
      </c>
      <c r="F20" s="440" t="s">
        <v>609</v>
      </c>
      <c r="G20" s="457" t="s">
        <v>860</v>
      </c>
    </row>
    <row r="21" spans="2:7" x14ac:dyDescent="0.35">
      <c r="B21" s="7" t="s">
        <v>138</v>
      </c>
      <c r="C21" s="458">
        <v>2380.5929120000001</v>
      </c>
      <c r="D21" s="440">
        <v>2380.5929120000001</v>
      </c>
      <c r="E21" s="440" t="s">
        <v>326</v>
      </c>
      <c r="F21" s="440" t="s">
        <v>326</v>
      </c>
      <c r="G21" s="457" t="s">
        <v>326</v>
      </c>
    </row>
    <row r="22" spans="2:7" s="137" customFormat="1" x14ac:dyDescent="0.35">
      <c r="B22" s="108" t="s">
        <v>139</v>
      </c>
      <c r="C22" s="465">
        <v>5618.9932010000002</v>
      </c>
      <c r="D22" s="466">
        <v>6751.1891299999997</v>
      </c>
      <c r="E22" s="466" t="s">
        <v>327</v>
      </c>
      <c r="F22" s="466" t="s">
        <v>610</v>
      </c>
      <c r="G22" s="467" t="s">
        <v>861</v>
      </c>
    </row>
    <row r="23" spans="2:7" s="137" customFormat="1" x14ac:dyDescent="0.35">
      <c r="B23" s="107" t="s">
        <v>140</v>
      </c>
      <c r="C23" s="462">
        <v>5618.9932010000002</v>
      </c>
      <c r="D23" s="463">
        <v>6751.1891299999997</v>
      </c>
      <c r="E23" s="463" t="s">
        <v>327</v>
      </c>
      <c r="F23" s="463" t="s">
        <v>610</v>
      </c>
      <c r="G23" s="464" t="s">
        <v>861</v>
      </c>
    </row>
    <row r="24" spans="2:7" s="137" customFormat="1" x14ac:dyDescent="0.35">
      <c r="B24" s="106" t="s">
        <v>141</v>
      </c>
      <c r="C24" s="468"/>
      <c r="D24" s="469"/>
      <c r="E24" s="469"/>
      <c r="F24" s="469"/>
      <c r="G24" s="470"/>
    </row>
    <row r="25" spans="2:7" s="137" customFormat="1" x14ac:dyDescent="0.35">
      <c r="B25" s="303" t="s">
        <v>611</v>
      </c>
      <c r="C25" s="440" t="s">
        <v>5</v>
      </c>
      <c r="D25" s="440" t="s">
        <v>5</v>
      </c>
      <c r="E25" s="440" t="s">
        <v>5</v>
      </c>
      <c r="F25" s="471" t="s">
        <v>612</v>
      </c>
      <c r="G25" s="472"/>
    </row>
    <row r="26" spans="2:7" x14ac:dyDescent="0.35">
      <c r="B26" s="304" t="s">
        <v>142</v>
      </c>
      <c r="C26" s="473">
        <v>7584.3425800000005</v>
      </c>
      <c r="D26" s="473">
        <v>18412.507787999999</v>
      </c>
      <c r="E26" s="473" t="s">
        <v>328</v>
      </c>
      <c r="F26" s="471" t="s">
        <v>613</v>
      </c>
      <c r="G26" s="472" t="s">
        <v>862</v>
      </c>
    </row>
    <row r="27" spans="2:7" s="137" customFormat="1" x14ac:dyDescent="0.35">
      <c r="B27" s="106" t="s">
        <v>143</v>
      </c>
      <c r="C27" s="474">
        <v>7584.3425800000005</v>
      </c>
      <c r="D27" s="469">
        <v>18412.507787999999</v>
      </c>
      <c r="E27" s="469" t="s">
        <v>328</v>
      </c>
      <c r="F27" s="469" t="s">
        <v>614</v>
      </c>
      <c r="G27" s="470" t="s">
        <v>862</v>
      </c>
    </row>
    <row r="28" spans="2:7" s="137" customFormat="1" x14ac:dyDescent="0.35">
      <c r="B28" s="106" t="s">
        <v>144</v>
      </c>
      <c r="C28" s="468">
        <v>78809.497224999999</v>
      </c>
      <c r="D28" s="469">
        <v>109442.541404</v>
      </c>
      <c r="E28" s="469" t="s">
        <v>329</v>
      </c>
      <c r="F28" s="469" t="s">
        <v>615</v>
      </c>
      <c r="G28" s="470" t="s">
        <v>863</v>
      </c>
    </row>
    <row r="29" spans="2:7" s="137" customFormat="1" x14ac:dyDescent="0.35">
      <c r="B29" s="143" t="s">
        <v>145</v>
      </c>
      <c r="C29" s="144">
        <v>44196</v>
      </c>
      <c r="D29" s="144">
        <v>44561</v>
      </c>
      <c r="E29" s="144">
        <v>44926</v>
      </c>
      <c r="F29" s="144">
        <v>45291</v>
      </c>
      <c r="G29" s="144">
        <v>45657</v>
      </c>
    </row>
    <row r="30" spans="2:7" s="137" customFormat="1" x14ac:dyDescent="0.35">
      <c r="B30" s="106" t="s">
        <v>146</v>
      </c>
      <c r="C30" s="140"/>
      <c r="D30" s="177"/>
      <c r="E30" s="177"/>
      <c r="F30" s="177"/>
      <c r="G30" s="147"/>
    </row>
    <row r="31" spans="2:7" x14ac:dyDescent="0.35">
      <c r="B31" s="7" t="s">
        <v>147</v>
      </c>
      <c r="C31" s="458">
        <v>1500</v>
      </c>
      <c r="D31" s="440">
        <v>1500</v>
      </c>
      <c r="E31" s="440" t="s">
        <v>330</v>
      </c>
      <c r="F31" s="440">
        <v>1500</v>
      </c>
      <c r="G31" s="112" t="s">
        <v>330</v>
      </c>
    </row>
    <row r="32" spans="2:7" x14ac:dyDescent="0.35">
      <c r="B32" s="7" t="s">
        <v>148</v>
      </c>
      <c r="C32" s="458">
        <v>33368.252412000002</v>
      </c>
      <c r="D32" s="440">
        <v>33047.953018</v>
      </c>
      <c r="E32" s="440">
        <v>28559.89</v>
      </c>
      <c r="F32" s="440">
        <v>236893.06</v>
      </c>
      <c r="G32" s="112" t="s">
        <v>864</v>
      </c>
    </row>
    <row r="33" spans="2:7" x14ac:dyDescent="0.35">
      <c r="B33" s="7" t="s">
        <v>149</v>
      </c>
      <c r="C33" s="458">
        <v>35865.728481999999</v>
      </c>
      <c r="D33" s="440">
        <v>69233.980893999993</v>
      </c>
      <c r="E33" s="440">
        <v>102281.93</v>
      </c>
      <c r="F33" s="440">
        <v>161074.99</v>
      </c>
      <c r="G33" s="112" t="s">
        <v>865</v>
      </c>
    </row>
    <row r="34" spans="2:7" x14ac:dyDescent="0.35">
      <c r="B34" s="7" t="s">
        <v>150</v>
      </c>
      <c r="C34" s="458">
        <v>205.98627300000001</v>
      </c>
      <c r="D34" s="440">
        <v>510.29342500000001</v>
      </c>
      <c r="E34" s="440">
        <v>377.67</v>
      </c>
      <c r="F34" s="440">
        <v>207.96</v>
      </c>
      <c r="G34" s="457">
        <v>96.09</v>
      </c>
    </row>
    <row r="35" spans="2:7" x14ac:dyDescent="0.35">
      <c r="B35" s="51" t="s">
        <v>151</v>
      </c>
      <c r="C35" s="459">
        <v>194.93382600000001</v>
      </c>
      <c r="D35" s="460">
        <v>294.89747799999998</v>
      </c>
      <c r="E35" s="460">
        <v>294.89999999999998</v>
      </c>
      <c r="F35" s="460">
        <v>8536.5</v>
      </c>
      <c r="G35" s="117" t="s">
        <v>866</v>
      </c>
    </row>
    <row r="36" spans="2:7" s="137" customFormat="1" x14ac:dyDescent="0.35">
      <c r="B36" s="107" t="s">
        <v>152</v>
      </c>
      <c r="C36" s="115">
        <v>71134.900993000003</v>
      </c>
      <c r="D36" s="176">
        <v>104587.12481499999</v>
      </c>
      <c r="E36" s="176" t="s">
        <v>331</v>
      </c>
      <c r="F36" s="176">
        <v>408212.52</v>
      </c>
      <c r="G36" s="116" t="s">
        <v>867</v>
      </c>
    </row>
    <row r="37" spans="2:7" s="137" customFormat="1" x14ac:dyDescent="0.35">
      <c r="B37" s="106" t="s">
        <v>153</v>
      </c>
      <c r="C37" s="140"/>
      <c r="D37" s="177"/>
      <c r="E37" s="177"/>
      <c r="F37" s="177"/>
      <c r="G37" s="147"/>
    </row>
    <row r="38" spans="2:7" x14ac:dyDescent="0.35">
      <c r="B38" s="7" t="s">
        <v>154</v>
      </c>
      <c r="C38" s="111" t="s">
        <v>5</v>
      </c>
      <c r="D38" s="175" t="s">
        <v>5</v>
      </c>
      <c r="E38" s="175" t="s">
        <v>5</v>
      </c>
      <c r="F38" s="175" t="s">
        <v>5</v>
      </c>
      <c r="G38" s="112">
        <v>85713.13</v>
      </c>
    </row>
    <row r="39" spans="2:7" x14ac:dyDescent="0.35">
      <c r="B39" s="51" t="s">
        <v>155</v>
      </c>
      <c r="C39" s="114">
        <v>506.31248399999998</v>
      </c>
      <c r="D39" s="178">
        <v>506.31248399999998</v>
      </c>
      <c r="E39" s="178">
        <v>0</v>
      </c>
      <c r="F39" s="178">
        <v>0</v>
      </c>
      <c r="G39" s="117">
        <v>43.8</v>
      </c>
    </row>
    <row r="40" spans="2:7" s="137" customFormat="1" x14ac:dyDescent="0.35">
      <c r="B40" s="107" t="s">
        <v>156</v>
      </c>
      <c r="C40" s="115">
        <v>506.31248399999998</v>
      </c>
      <c r="D40" s="176">
        <v>506.31248399999998</v>
      </c>
      <c r="E40" s="176">
        <v>0</v>
      </c>
      <c r="F40" s="176">
        <v>0</v>
      </c>
      <c r="G40" s="116" t="s">
        <v>868</v>
      </c>
    </row>
    <row r="41" spans="2:7" s="137" customFormat="1" x14ac:dyDescent="0.35">
      <c r="B41" s="106" t="s">
        <v>157</v>
      </c>
      <c r="C41" s="140"/>
      <c r="D41" s="177"/>
      <c r="E41" s="177"/>
      <c r="F41" s="177"/>
      <c r="G41" s="147"/>
    </row>
    <row r="42" spans="2:7" x14ac:dyDescent="0.35">
      <c r="B42" s="7" t="s">
        <v>158</v>
      </c>
      <c r="C42" s="458">
        <v>16.909033000000001</v>
      </c>
      <c r="D42" s="440" t="s">
        <v>5</v>
      </c>
      <c r="E42" s="440">
        <v>115.92</v>
      </c>
      <c r="F42" s="440" t="s">
        <v>5</v>
      </c>
      <c r="G42" s="457">
        <v>914.89</v>
      </c>
    </row>
    <row r="43" spans="2:7" x14ac:dyDescent="0.35">
      <c r="B43" s="7" t="s">
        <v>159</v>
      </c>
      <c r="C43" s="458" t="s">
        <v>5</v>
      </c>
      <c r="D43" s="440" t="s">
        <v>5</v>
      </c>
      <c r="E43" s="440"/>
      <c r="F43" s="440" t="s">
        <v>5</v>
      </c>
      <c r="G43" s="457" t="s">
        <v>869</v>
      </c>
    </row>
    <row r="44" spans="2:7" x14ac:dyDescent="0.35">
      <c r="B44" s="7" t="s">
        <v>160</v>
      </c>
      <c r="C44" s="458">
        <v>18.860849999999999</v>
      </c>
      <c r="D44" s="440">
        <v>20.397724</v>
      </c>
      <c r="E44" s="440"/>
      <c r="F44" s="440" t="s">
        <v>5</v>
      </c>
      <c r="G44" s="457">
        <v>28.75</v>
      </c>
    </row>
    <row r="45" spans="2:7" x14ac:dyDescent="0.35">
      <c r="B45" s="7" t="s">
        <v>161</v>
      </c>
      <c r="C45" s="458">
        <v>214.01037600000001</v>
      </c>
      <c r="D45" s="440">
        <v>335.20934399999999</v>
      </c>
      <c r="E45" s="440">
        <v>647.4</v>
      </c>
      <c r="F45" s="440" t="s">
        <v>5</v>
      </c>
      <c r="G45" s="457">
        <v>0</v>
      </c>
    </row>
    <row r="46" spans="2:7" x14ac:dyDescent="0.35">
      <c r="B46" s="7" t="s">
        <v>276</v>
      </c>
      <c r="C46" s="458" t="s">
        <v>5</v>
      </c>
      <c r="D46" s="440" t="s">
        <v>5</v>
      </c>
      <c r="E46" s="440"/>
      <c r="F46" s="440">
        <v>2824.9</v>
      </c>
      <c r="G46" s="457">
        <v>338.98</v>
      </c>
    </row>
    <row r="47" spans="2:7" x14ac:dyDescent="0.35">
      <c r="B47" s="7" t="s">
        <v>162</v>
      </c>
      <c r="C47" s="458">
        <v>2380.5929120000001</v>
      </c>
      <c r="D47" s="440">
        <v>2380.592913</v>
      </c>
      <c r="E47" s="440" t="s">
        <v>326</v>
      </c>
      <c r="F47" s="440" t="s">
        <v>326</v>
      </c>
      <c r="G47" s="457" t="s">
        <v>326</v>
      </c>
    </row>
    <row r="48" spans="2:7" x14ac:dyDescent="0.35">
      <c r="B48" s="51" t="s">
        <v>163</v>
      </c>
      <c r="C48" s="459">
        <v>4537.9105769999996</v>
      </c>
      <c r="D48" s="460">
        <v>1612.9041239999999</v>
      </c>
      <c r="E48" s="460" t="s">
        <v>332</v>
      </c>
      <c r="F48" s="460" t="s">
        <v>616</v>
      </c>
      <c r="G48" s="461" t="s">
        <v>870</v>
      </c>
    </row>
    <row r="49" spans="2:7" s="137" customFormat="1" x14ac:dyDescent="0.35">
      <c r="B49" s="107" t="s">
        <v>164</v>
      </c>
      <c r="C49" s="462">
        <v>7168.2837479999998</v>
      </c>
      <c r="D49" s="463">
        <v>4349.1041049999994</v>
      </c>
      <c r="E49" s="463" t="s">
        <v>333</v>
      </c>
      <c r="F49" s="463">
        <v>34755.86</v>
      </c>
      <c r="G49" s="464" t="s">
        <v>871</v>
      </c>
    </row>
    <row r="50" spans="2:7" s="137" customFormat="1" x14ac:dyDescent="0.35">
      <c r="B50" s="106" t="s">
        <v>165</v>
      </c>
      <c r="C50" s="140">
        <v>78809.497224999999</v>
      </c>
      <c r="D50" s="177">
        <v>109442.54140399999</v>
      </c>
      <c r="E50" s="177" t="s">
        <v>329</v>
      </c>
      <c r="F50" s="177">
        <v>442968.38</v>
      </c>
      <c r="G50" s="147" t="s">
        <v>863</v>
      </c>
    </row>
  </sheetData>
  <hyperlinks>
    <hyperlink ref="H1" location="'Indicateurs de performance'!A1" display="Variable suivante" xr:uid="{00000000-0004-0000-3000-000000000000}"/>
    <hyperlink ref="H2" location="'Compte de résultats'!A1" display="Variable précédente" xr:uid="{00000000-0004-0000-3000-000001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C19C-55B2-4EA3-9FAC-F70B95278081}">
  <sheetPr>
    <tabColor theme="0"/>
  </sheetPr>
  <dimension ref="A1:I16"/>
  <sheetViews>
    <sheetView workbookViewId="0">
      <selection activeCell="F1" sqref="F1"/>
    </sheetView>
  </sheetViews>
  <sheetFormatPr baseColWidth="10" defaultColWidth="10.6640625" defaultRowHeight="15.5" x14ac:dyDescent="0.35"/>
  <cols>
    <col min="1" max="1" width="10.6640625" style="204"/>
    <col min="2" max="2" width="15.6640625" style="204" customWidth="1"/>
    <col min="3" max="3" width="14.6640625" style="204" customWidth="1"/>
    <col min="4" max="4" width="18.6640625" style="204" customWidth="1"/>
    <col min="5" max="5" width="18.1640625" style="204" customWidth="1"/>
    <col min="6" max="6" width="16.1640625" style="204" customWidth="1"/>
    <col min="7" max="16384" width="10.6640625" style="204"/>
  </cols>
  <sheetData>
    <row r="1" spans="1:9" x14ac:dyDescent="0.35">
      <c r="A1" s="205"/>
      <c r="B1" s="205"/>
      <c r="C1" s="205"/>
      <c r="F1" s="206" t="s">
        <v>255</v>
      </c>
      <c r="I1" s="206"/>
    </row>
    <row r="2" spans="1:9" ht="18" x14ac:dyDescent="0.4">
      <c r="A2" s="205"/>
      <c r="B2" s="207" t="s">
        <v>371</v>
      </c>
      <c r="C2" s="207"/>
      <c r="F2" s="208" t="s">
        <v>256</v>
      </c>
    </row>
    <row r="3" spans="1:9" x14ac:dyDescent="0.35">
      <c r="A3" s="205"/>
      <c r="B3" s="205"/>
      <c r="C3" s="205"/>
      <c r="D3" s="205"/>
      <c r="E3" s="205"/>
      <c r="F3" s="205"/>
    </row>
    <row r="4" spans="1:9" x14ac:dyDescent="0.35">
      <c r="A4" s="205"/>
      <c r="B4" s="17" t="s">
        <v>101</v>
      </c>
      <c r="C4" s="316">
        <v>2022</v>
      </c>
      <c r="D4" s="13">
        <v>2023</v>
      </c>
      <c r="E4" s="13">
        <v>2024</v>
      </c>
      <c r="F4" s="205"/>
    </row>
    <row r="5" spans="1:9" x14ac:dyDescent="0.35">
      <c r="A5" s="205"/>
      <c r="B5" s="7" t="s">
        <v>59</v>
      </c>
      <c r="C5" s="8" t="s">
        <v>5</v>
      </c>
      <c r="D5" s="8" t="s">
        <v>5</v>
      </c>
      <c r="E5" s="411">
        <v>1</v>
      </c>
      <c r="F5" s="205"/>
    </row>
    <row r="6" spans="1:9" x14ac:dyDescent="0.35">
      <c r="A6" s="205"/>
      <c r="B6" s="7" t="s">
        <v>60</v>
      </c>
      <c r="C6" s="8" t="s">
        <v>5</v>
      </c>
      <c r="D6" s="8" t="s">
        <v>372</v>
      </c>
      <c r="E6" s="411">
        <v>1917</v>
      </c>
      <c r="F6" s="205"/>
    </row>
    <row r="7" spans="1:9" x14ac:dyDescent="0.35">
      <c r="A7" s="205"/>
      <c r="B7" s="7" t="s">
        <v>61</v>
      </c>
      <c r="C7" s="8" t="s">
        <v>5</v>
      </c>
      <c r="D7" s="8" t="s">
        <v>620</v>
      </c>
      <c r="E7" s="411">
        <v>23885</v>
      </c>
      <c r="F7" s="205"/>
    </row>
    <row r="8" spans="1:9" x14ac:dyDescent="0.35">
      <c r="A8" s="205"/>
      <c r="B8" s="7" t="s">
        <v>62</v>
      </c>
      <c r="C8" s="8" t="s">
        <v>5</v>
      </c>
      <c r="D8" s="8" t="s">
        <v>621</v>
      </c>
      <c r="E8" s="411">
        <v>56411</v>
      </c>
      <c r="F8" s="205"/>
    </row>
    <row r="9" spans="1:9" x14ac:dyDescent="0.35">
      <c r="A9" s="205"/>
      <c r="B9" s="7" t="s">
        <v>63</v>
      </c>
      <c r="C9" s="8" t="s">
        <v>5</v>
      </c>
      <c r="D9" s="8" t="s">
        <v>622</v>
      </c>
      <c r="E9" s="411">
        <v>32120</v>
      </c>
      <c r="F9" s="205"/>
    </row>
    <row r="10" spans="1:9" x14ac:dyDescent="0.35">
      <c r="A10" s="205"/>
      <c r="B10" s="7" t="s">
        <v>64</v>
      </c>
      <c r="C10" s="8" t="s">
        <v>5</v>
      </c>
      <c r="D10" s="8" t="s">
        <v>623</v>
      </c>
      <c r="E10" s="411">
        <v>42888</v>
      </c>
      <c r="F10" s="205"/>
    </row>
    <row r="11" spans="1:9" x14ac:dyDescent="0.35">
      <c r="A11" s="205"/>
      <c r="B11" s="7" t="s">
        <v>65</v>
      </c>
      <c r="C11" s="8" t="s">
        <v>5</v>
      </c>
      <c r="D11" s="8" t="s">
        <v>624</v>
      </c>
      <c r="E11" s="411">
        <v>501379</v>
      </c>
      <c r="F11" s="205"/>
    </row>
    <row r="12" spans="1:9" x14ac:dyDescent="0.35">
      <c r="A12" s="205"/>
      <c r="B12" s="7" t="s">
        <v>66</v>
      </c>
      <c r="C12" s="8" t="s">
        <v>5</v>
      </c>
      <c r="D12" s="8" t="s">
        <v>625</v>
      </c>
      <c r="E12" s="411">
        <v>32679</v>
      </c>
      <c r="F12" s="205"/>
    </row>
    <row r="13" spans="1:9" x14ac:dyDescent="0.35">
      <c r="A13" s="205"/>
      <c r="B13" s="7" t="s">
        <v>67</v>
      </c>
      <c r="C13" s="8" t="s">
        <v>5</v>
      </c>
      <c r="D13" s="8" t="s">
        <v>626</v>
      </c>
      <c r="E13" s="411">
        <v>569</v>
      </c>
      <c r="F13" s="205"/>
    </row>
    <row r="14" spans="1:9" x14ac:dyDescent="0.35">
      <c r="A14" s="205"/>
      <c r="B14" s="7" t="s">
        <v>68</v>
      </c>
      <c r="C14" s="8" t="s">
        <v>5</v>
      </c>
      <c r="D14" s="8" t="s">
        <v>627</v>
      </c>
      <c r="E14" s="411">
        <v>2466</v>
      </c>
      <c r="F14" s="205"/>
    </row>
    <row r="15" spans="1:9" x14ac:dyDescent="0.35">
      <c r="A15" s="205"/>
      <c r="B15" s="18" t="s">
        <v>69</v>
      </c>
      <c r="C15" s="380" t="s">
        <v>5</v>
      </c>
      <c r="D15" s="8" t="s">
        <v>628</v>
      </c>
      <c r="E15" s="411">
        <v>3879</v>
      </c>
      <c r="F15" s="205"/>
    </row>
    <row r="16" spans="1:9" x14ac:dyDescent="0.35">
      <c r="A16" s="12"/>
      <c r="B16" s="77" t="s">
        <v>14</v>
      </c>
      <c r="C16" s="30" t="s">
        <v>5</v>
      </c>
      <c r="D16" s="202">
        <v>689908</v>
      </c>
      <c r="E16" s="202">
        <v>698194</v>
      </c>
      <c r="F16" s="12"/>
    </row>
  </sheetData>
  <hyperlinks>
    <hyperlink ref="F1" location="'Cot. H EPST par prov&amp;par grade'!A1" display="Variable suivante" xr:uid="{9F97B3BA-03E7-413F-930E-1BE26FCE004A}"/>
    <hyperlink ref="F2" location="'Cotisants hors EPST par grade'!A1" display="Variable précédente" xr:uid="{53BB1BC2-2460-4590-B073-BA8F3A4DCC49}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euil50">
    <tabColor theme="0"/>
  </sheetPr>
  <dimension ref="B1:J14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55.4140625" style="12" customWidth="1"/>
    <col min="3" max="3" width="21.58203125" style="12" bestFit="1" customWidth="1"/>
    <col min="4" max="6" width="11" style="12"/>
    <col min="7" max="8" width="14.25" style="12" customWidth="1"/>
    <col min="9" max="16384" width="11" style="12"/>
  </cols>
  <sheetData>
    <row r="1" spans="2:10" x14ac:dyDescent="0.35">
      <c r="H1" s="81"/>
      <c r="J1" s="81" t="s">
        <v>255</v>
      </c>
    </row>
    <row r="2" spans="2:10" ht="18" x14ac:dyDescent="0.4">
      <c r="B2" s="11" t="s">
        <v>1</v>
      </c>
      <c r="H2" s="82"/>
      <c r="J2" s="82" t="s">
        <v>256</v>
      </c>
    </row>
    <row r="4" spans="2:10" x14ac:dyDescent="0.35">
      <c r="B4" s="17" t="s">
        <v>166</v>
      </c>
      <c r="C4" s="21" t="s">
        <v>167</v>
      </c>
      <c r="D4" s="13">
        <v>2020</v>
      </c>
      <c r="E4" s="13">
        <v>2021</v>
      </c>
      <c r="F4" s="13">
        <v>2022</v>
      </c>
      <c r="G4" s="13">
        <v>2023</v>
      </c>
      <c r="H4" s="13">
        <v>2024</v>
      </c>
    </row>
    <row r="5" spans="2:10" x14ac:dyDescent="0.35">
      <c r="B5" s="7" t="s">
        <v>168</v>
      </c>
      <c r="C5" s="7" t="s">
        <v>169</v>
      </c>
      <c r="D5" s="10">
        <v>0.13730000000000001</v>
      </c>
      <c r="E5" s="179">
        <v>0.14910000000000001</v>
      </c>
      <c r="F5" s="179">
        <v>0.15609999999999999</v>
      </c>
      <c r="G5" s="179">
        <v>0.1371</v>
      </c>
      <c r="H5" s="454">
        <v>0.1472</v>
      </c>
    </row>
    <row r="6" spans="2:10" x14ac:dyDescent="0.35">
      <c r="B6" s="7" t="s">
        <v>170</v>
      </c>
      <c r="C6" s="7" t="s">
        <v>171</v>
      </c>
      <c r="D6" s="10">
        <v>0.33600000000000002</v>
      </c>
      <c r="E6" s="180">
        <v>0.36880000000000002</v>
      </c>
      <c r="F6" s="180">
        <v>0.39</v>
      </c>
      <c r="G6" s="180">
        <v>0.30919999999999997</v>
      </c>
      <c r="H6" s="367">
        <v>0.4899</v>
      </c>
    </row>
    <row r="7" spans="2:10" x14ac:dyDescent="0.35">
      <c r="B7" s="7" t="s">
        <v>172</v>
      </c>
      <c r="C7" s="7" t="s">
        <v>173</v>
      </c>
      <c r="D7" s="10">
        <v>1.002</v>
      </c>
      <c r="E7" s="181">
        <v>0.96909999999999996</v>
      </c>
      <c r="F7" s="181">
        <v>0.51</v>
      </c>
      <c r="G7" s="181">
        <v>0.73219999999999996</v>
      </c>
      <c r="H7" s="266">
        <v>0.80959999999999999</v>
      </c>
    </row>
    <row r="8" spans="2:10" x14ac:dyDescent="0.35">
      <c r="B8" s="7" t="s">
        <v>174</v>
      </c>
      <c r="C8" s="7" t="s">
        <v>175</v>
      </c>
      <c r="D8" s="8">
        <v>38.39</v>
      </c>
      <c r="E8" s="182">
        <v>45.37</v>
      </c>
      <c r="F8" s="440">
        <v>5.41</v>
      </c>
      <c r="G8" s="440">
        <v>14.47</v>
      </c>
      <c r="H8" s="455">
        <v>10.53</v>
      </c>
    </row>
    <row r="9" spans="2:10" x14ac:dyDescent="0.35">
      <c r="B9" s="18" t="s">
        <v>176</v>
      </c>
      <c r="C9" s="19" t="s">
        <v>177</v>
      </c>
      <c r="D9" s="40">
        <v>5.6509999999999998</v>
      </c>
      <c r="E9" s="183">
        <v>4.8872999999999998</v>
      </c>
      <c r="F9" s="183">
        <v>1.8292999999999999</v>
      </c>
      <c r="G9" s="183">
        <v>3.3088000000000002</v>
      </c>
      <c r="H9" s="456">
        <v>3.4582000000000002</v>
      </c>
    </row>
    <row r="14" spans="2:10" x14ac:dyDescent="0.35">
      <c r="C14" s="12" t="s">
        <v>3</v>
      </c>
    </row>
  </sheetData>
  <hyperlinks>
    <hyperlink ref="J1" location="Revenus!A1" display="Variable suivante" xr:uid="{00000000-0004-0000-3100-000000000000}"/>
    <hyperlink ref="J2" location="Bilan!A1" display="Variable précédente" xr:uid="{00000000-0004-0000-3100-000001000000}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euil51">
    <tabColor theme="0"/>
  </sheetPr>
  <dimension ref="B1:H10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1" width="11" style="12"/>
    <col min="2" max="2" width="32.58203125" style="12" bestFit="1" customWidth="1"/>
    <col min="3" max="3" width="17.33203125" style="12" customWidth="1"/>
    <col min="4" max="4" width="13.4140625" style="12" customWidth="1"/>
    <col min="5" max="5" width="12.4140625" style="12" customWidth="1"/>
    <col min="6" max="6" width="13.6640625" style="12" customWidth="1"/>
    <col min="7" max="7" width="16.4140625" style="12" customWidth="1"/>
    <col min="8" max="16384" width="11" style="12"/>
  </cols>
  <sheetData>
    <row r="1" spans="2:8" x14ac:dyDescent="0.35">
      <c r="H1" s="81" t="s">
        <v>255</v>
      </c>
    </row>
    <row r="2" spans="2:8" ht="18" x14ac:dyDescent="0.4">
      <c r="B2" s="11" t="s">
        <v>277</v>
      </c>
      <c r="H2" s="82" t="s">
        <v>256</v>
      </c>
    </row>
    <row r="4" spans="2:8" x14ac:dyDescent="0.35">
      <c r="B4" s="17" t="s">
        <v>78</v>
      </c>
      <c r="C4" s="13">
        <v>2020</v>
      </c>
      <c r="D4" s="13">
        <v>2021</v>
      </c>
      <c r="E4" s="13">
        <v>2022</v>
      </c>
      <c r="F4" s="13">
        <v>2023</v>
      </c>
      <c r="G4" s="13">
        <v>2024</v>
      </c>
    </row>
    <row r="5" spans="2:8" x14ac:dyDescent="0.35">
      <c r="B5" s="7" t="s">
        <v>104</v>
      </c>
      <c r="C5" s="111">
        <v>33.299999999999997</v>
      </c>
      <c r="D5" s="175">
        <v>34.1</v>
      </c>
      <c r="E5" s="175">
        <v>56</v>
      </c>
      <c r="F5" s="175">
        <v>323.5</v>
      </c>
      <c r="G5" s="148">
        <v>460.33</v>
      </c>
    </row>
    <row r="6" spans="2:8" x14ac:dyDescent="0.35">
      <c r="B6" s="18" t="s">
        <v>105</v>
      </c>
      <c r="C6" s="113">
        <v>7.2</v>
      </c>
      <c r="D6" s="184">
        <v>7.5</v>
      </c>
      <c r="E6" s="184">
        <v>6.2</v>
      </c>
      <c r="F6" s="184">
        <v>16.3</v>
      </c>
      <c r="G6" s="149">
        <v>63.87</v>
      </c>
    </row>
    <row r="7" spans="2:8" x14ac:dyDescent="0.35">
      <c r="B7" s="43" t="s">
        <v>178</v>
      </c>
      <c r="C7" s="441">
        <v>40.5</v>
      </c>
      <c r="D7" s="441">
        <v>41.6</v>
      </c>
      <c r="E7" s="441">
        <v>62.2</v>
      </c>
      <c r="F7" s="441">
        <v>339.8</v>
      </c>
      <c r="G7" s="442">
        <v>524.20000000000005</v>
      </c>
    </row>
    <row r="8" spans="2:8" x14ac:dyDescent="0.35">
      <c r="B8" s="445" t="s">
        <v>4</v>
      </c>
      <c r="C8" s="446">
        <v>14.1</v>
      </c>
      <c r="D8" s="446">
        <v>1</v>
      </c>
      <c r="E8" s="446">
        <v>20.7</v>
      </c>
      <c r="F8" s="446">
        <v>277.60000000000002</v>
      </c>
      <c r="G8" s="447">
        <v>184.38</v>
      </c>
    </row>
    <row r="9" spans="2:8" x14ac:dyDescent="0.35">
      <c r="B9" s="443" t="s">
        <v>179</v>
      </c>
      <c r="C9" s="161">
        <v>0.53409090909090906</v>
      </c>
      <c r="D9" s="190">
        <v>2.4691358024691357E-2</v>
      </c>
      <c r="E9" s="190">
        <v>0.497</v>
      </c>
      <c r="F9" s="190">
        <v>4.4619999999999997</v>
      </c>
      <c r="G9" s="444">
        <v>0.54259999999999997</v>
      </c>
    </row>
    <row r="10" spans="2:8" x14ac:dyDescent="0.35">
      <c r="C10" s="162"/>
      <c r="D10" s="162"/>
    </row>
  </sheetData>
  <hyperlinks>
    <hyperlink ref="H1" location="Charges!A1" display="Variable suivante" xr:uid="{00000000-0004-0000-3200-000000000000}"/>
    <hyperlink ref="H2" location="'Indicateurs de performance'!A1" display="Variable précédente" xr:uid="{00000000-0004-0000-3200-000001000000}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euil52">
    <tabColor theme="0"/>
  </sheetPr>
  <dimension ref="B1:H11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1" width="11" style="12"/>
    <col min="2" max="2" width="32" style="12" bestFit="1" customWidth="1"/>
    <col min="3" max="3" width="16.5" style="12" customWidth="1"/>
    <col min="4" max="4" width="14" style="12" customWidth="1"/>
    <col min="5" max="5" width="11" style="12"/>
    <col min="6" max="6" width="14.4140625" style="12" customWidth="1"/>
    <col min="7" max="7" width="16" style="12" customWidth="1"/>
    <col min="8" max="16384" width="11" style="12"/>
  </cols>
  <sheetData>
    <row r="1" spans="2:8" x14ac:dyDescent="0.35">
      <c r="H1" s="81" t="s">
        <v>255</v>
      </c>
    </row>
    <row r="2" spans="2:8" ht="18" x14ac:dyDescent="0.4">
      <c r="B2" s="11" t="s">
        <v>278</v>
      </c>
      <c r="H2" s="82" t="s">
        <v>256</v>
      </c>
    </row>
    <row r="4" spans="2:8" x14ac:dyDescent="0.35">
      <c r="B4" s="17" t="s">
        <v>78</v>
      </c>
      <c r="C4" s="13">
        <v>2020</v>
      </c>
      <c r="D4" s="13">
        <v>2021</v>
      </c>
      <c r="E4" s="13">
        <v>2022</v>
      </c>
      <c r="F4" s="13">
        <v>2023</v>
      </c>
      <c r="G4" s="13">
        <v>2024</v>
      </c>
    </row>
    <row r="5" spans="2:8" x14ac:dyDescent="0.35">
      <c r="B5" s="7" t="s">
        <v>106</v>
      </c>
      <c r="C5" s="111">
        <v>1.6</v>
      </c>
      <c r="D5" s="175">
        <v>1.6</v>
      </c>
      <c r="E5" s="175">
        <v>20.399999999999999</v>
      </c>
      <c r="F5" s="175">
        <v>56.1</v>
      </c>
      <c r="G5" s="148">
        <v>74.41</v>
      </c>
    </row>
    <row r="6" spans="2:8" x14ac:dyDescent="0.35">
      <c r="B6" s="18" t="s">
        <v>180</v>
      </c>
      <c r="C6" s="113">
        <v>5.6</v>
      </c>
      <c r="D6" s="184">
        <v>6.9</v>
      </c>
      <c r="E6" s="184">
        <v>14</v>
      </c>
      <c r="F6" s="184">
        <v>46.58</v>
      </c>
      <c r="G6" s="149">
        <v>77.17</v>
      </c>
    </row>
    <row r="7" spans="2:8" x14ac:dyDescent="0.35">
      <c r="B7" s="43" t="s">
        <v>181</v>
      </c>
      <c r="C7" s="448">
        <v>7.2</v>
      </c>
      <c r="D7" s="441">
        <v>8.5</v>
      </c>
      <c r="E7" s="441">
        <v>34.4</v>
      </c>
      <c r="F7" s="441">
        <v>102.7</v>
      </c>
      <c r="G7" s="442">
        <v>151.58000000000001</v>
      </c>
    </row>
    <row r="8" spans="2:8" x14ac:dyDescent="0.35">
      <c r="B8" s="445" t="s">
        <v>4</v>
      </c>
      <c r="C8" s="446">
        <v>1.8</v>
      </c>
      <c r="D8" s="446">
        <v>1.3</v>
      </c>
      <c r="E8" s="446">
        <v>25.9</v>
      </c>
      <c r="F8" s="446">
        <v>68.3</v>
      </c>
      <c r="G8" s="447">
        <v>48.88</v>
      </c>
    </row>
    <row r="9" spans="2:8" x14ac:dyDescent="0.35">
      <c r="B9" s="443" t="s">
        <v>179</v>
      </c>
      <c r="C9" s="161">
        <v>0.33333333333333331</v>
      </c>
      <c r="D9" s="190">
        <v>0.180555555555556</v>
      </c>
      <c r="E9" s="190">
        <v>3.04</v>
      </c>
      <c r="F9" s="190">
        <v>1.9870000000000001</v>
      </c>
      <c r="G9" s="444">
        <v>0.47589999999999999</v>
      </c>
    </row>
    <row r="11" spans="2:8" x14ac:dyDescent="0.35">
      <c r="C11" s="162"/>
      <c r="D11" s="162"/>
    </row>
  </sheetData>
  <hyperlinks>
    <hyperlink ref="H1" location="'Résulat net après impôt'!A1" display="Variable suivante" xr:uid="{00000000-0004-0000-3300-000000000000}"/>
    <hyperlink ref="H2" location="Revenus!A1" display="Variable précédente" xr:uid="{00000000-0004-0000-3300-000001000000}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euil53">
    <tabColor theme="0"/>
  </sheetPr>
  <dimension ref="B1:H8"/>
  <sheetViews>
    <sheetView showGridLines="0" workbookViewId="0">
      <selection activeCell="A3" sqref="A3"/>
    </sheetView>
  </sheetViews>
  <sheetFormatPr baseColWidth="10" defaultColWidth="11" defaultRowHeight="15.5" x14ac:dyDescent="0.35"/>
  <cols>
    <col min="1" max="1" width="11" style="12"/>
    <col min="2" max="2" width="20" style="12" customWidth="1"/>
    <col min="3" max="3" width="15.75" style="12" customWidth="1"/>
    <col min="4" max="4" width="16.08203125" style="12" customWidth="1"/>
    <col min="5" max="5" width="11" style="12"/>
    <col min="6" max="6" width="19" style="12" bestFit="1" customWidth="1"/>
    <col min="7" max="7" width="19" style="12" customWidth="1"/>
    <col min="8" max="16384" width="11" style="12"/>
  </cols>
  <sheetData>
    <row r="1" spans="2:8" x14ac:dyDescent="0.35">
      <c r="H1" s="81"/>
    </row>
    <row r="2" spans="2:8" ht="18" x14ac:dyDescent="0.4">
      <c r="B2" s="11" t="s">
        <v>279</v>
      </c>
      <c r="H2" s="82" t="s">
        <v>256</v>
      </c>
    </row>
    <row r="4" spans="2:8" x14ac:dyDescent="0.35">
      <c r="B4" s="17" t="s">
        <v>78</v>
      </c>
      <c r="C4" s="13">
        <v>2020</v>
      </c>
      <c r="D4" s="13">
        <v>2021</v>
      </c>
      <c r="E4" s="13">
        <v>2022</v>
      </c>
      <c r="F4" s="13">
        <v>2023</v>
      </c>
      <c r="G4" s="13">
        <v>2024</v>
      </c>
    </row>
    <row r="5" spans="2:8" x14ac:dyDescent="0.35">
      <c r="B5" s="43" t="s">
        <v>14</v>
      </c>
      <c r="C5" s="449">
        <v>33.4</v>
      </c>
      <c r="D5" s="450">
        <v>33.1</v>
      </c>
      <c r="E5" s="450">
        <v>28.6</v>
      </c>
      <c r="F5" s="450">
        <v>236.9</v>
      </c>
      <c r="G5" s="451">
        <v>372.7</v>
      </c>
    </row>
    <row r="6" spans="2:8" x14ac:dyDescent="0.35">
      <c r="B6" s="445" t="s">
        <v>4</v>
      </c>
      <c r="C6" s="452">
        <v>12.3</v>
      </c>
      <c r="D6" s="452">
        <v>-0.3</v>
      </c>
      <c r="E6" s="452">
        <v>-4.5</v>
      </c>
      <c r="F6" s="452">
        <v>208.3</v>
      </c>
      <c r="G6" s="453">
        <v>135.80000000000001</v>
      </c>
    </row>
    <row r="7" spans="2:8" x14ac:dyDescent="0.35">
      <c r="B7" s="443" t="s">
        <v>179</v>
      </c>
      <c r="C7" s="161">
        <v>0.58293838862559244</v>
      </c>
      <c r="D7" s="190">
        <v>-8.9820359281437123E-3</v>
      </c>
      <c r="E7" s="190">
        <v>-0.1358</v>
      </c>
      <c r="F7" s="190">
        <v>7.2946</v>
      </c>
      <c r="G7" s="444">
        <v>0.57330000000000003</v>
      </c>
    </row>
    <row r="8" spans="2:8" x14ac:dyDescent="0.35">
      <c r="C8" s="162"/>
      <c r="D8" s="162"/>
    </row>
  </sheetData>
  <hyperlinks>
    <hyperlink ref="H2" location="Charges!A1" display="Variable précédente" xr:uid="{00000000-0004-0000-3400-000001000000}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euil54">
    <tabColor theme="0"/>
  </sheetPr>
  <dimension ref="B1:I10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1" width="11" style="12"/>
    <col min="2" max="2" width="18.25" style="12" customWidth="1"/>
    <col min="3" max="6" width="11" style="12"/>
    <col min="7" max="7" width="15" style="12" customWidth="1"/>
    <col min="8" max="8" width="15.75" style="12" customWidth="1"/>
    <col min="9" max="16384" width="11" style="12"/>
  </cols>
  <sheetData>
    <row r="1" spans="2:9" x14ac:dyDescent="0.35">
      <c r="I1" s="81" t="s">
        <v>255</v>
      </c>
    </row>
    <row r="2" spans="2:9" ht="18" x14ac:dyDescent="0.4">
      <c r="B2" s="11" t="s">
        <v>646</v>
      </c>
      <c r="I2" s="82" t="s">
        <v>256</v>
      </c>
    </row>
    <row r="4" spans="2:9" x14ac:dyDescent="0.35">
      <c r="B4" s="17" t="s">
        <v>78</v>
      </c>
      <c r="C4" s="13">
        <v>2019</v>
      </c>
      <c r="D4" s="13">
        <v>2020</v>
      </c>
      <c r="E4" s="13">
        <v>2021</v>
      </c>
      <c r="F4" s="13">
        <v>2022</v>
      </c>
      <c r="G4" s="13">
        <v>2023</v>
      </c>
      <c r="H4" s="13">
        <v>2024</v>
      </c>
    </row>
    <row r="5" spans="2:9" x14ac:dyDescent="0.35">
      <c r="B5" s="433" t="s">
        <v>182</v>
      </c>
      <c r="C5" s="429">
        <v>20.100000000000001</v>
      </c>
      <c r="D5" s="430">
        <v>30.6</v>
      </c>
      <c r="E5" s="429">
        <v>44.8</v>
      </c>
      <c r="F5" s="429">
        <v>40.5</v>
      </c>
      <c r="G5" s="429">
        <v>79.69</v>
      </c>
      <c r="H5" s="431">
        <v>226.65</v>
      </c>
    </row>
    <row r="6" spans="2:9" x14ac:dyDescent="0.35">
      <c r="B6" s="191" t="s">
        <v>334</v>
      </c>
      <c r="C6" s="432" t="s">
        <v>5</v>
      </c>
      <c r="D6" s="432" t="s">
        <v>5</v>
      </c>
      <c r="E6" s="432" t="s">
        <v>5</v>
      </c>
      <c r="F6" s="432">
        <v>14.1</v>
      </c>
      <c r="G6" s="432">
        <v>14.5</v>
      </c>
      <c r="H6" s="427">
        <v>19.829999999999998</v>
      </c>
    </row>
    <row r="7" spans="2:9" x14ac:dyDescent="0.35">
      <c r="B7" s="434" t="s">
        <v>617</v>
      </c>
      <c r="C7" s="432" t="s">
        <v>5</v>
      </c>
      <c r="D7" s="432" t="s">
        <v>5</v>
      </c>
      <c r="E7" s="432" t="s">
        <v>5</v>
      </c>
      <c r="F7" s="432" t="s">
        <v>5</v>
      </c>
      <c r="G7" s="432">
        <v>8</v>
      </c>
      <c r="H7" s="427">
        <v>9.18</v>
      </c>
    </row>
    <row r="8" spans="2:9" x14ac:dyDescent="0.35">
      <c r="B8" s="435" t="s">
        <v>14</v>
      </c>
      <c r="C8" s="436">
        <v>20.100000000000001</v>
      </c>
      <c r="D8" s="436">
        <v>30.6</v>
      </c>
      <c r="E8" s="436">
        <v>44.8</v>
      </c>
      <c r="F8" s="436">
        <v>54.7</v>
      </c>
      <c r="G8" s="436">
        <f>G5+G6+G7</f>
        <v>102.19</v>
      </c>
      <c r="H8" s="439">
        <v>255.66</v>
      </c>
    </row>
    <row r="9" spans="2:9" x14ac:dyDescent="0.35">
      <c r="B9" s="189" t="s">
        <v>4</v>
      </c>
      <c r="C9" s="432" t="s">
        <v>5</v>
      </c>
      <c r="D9" s="432">
        <v>10.5</v>
      </c>
      <c r="E9" s="432">
        <v>14.2</v>
      </c>
      <c r="F9" s="432">
        <v>9.9</v>
      </c>
      <c r="G9" s="437">
        <v>39.54</v>
      </c>
      <c r="H9" s="428">
        <v>153.47</v>
      </c>
    </row>
    <row r="10" spans="2:9" x14ac:dyDescent="0.35">
      <c r="B10" s="17" t="s">
        <v>179</v>
      </c>
      <c r="C10" s="150" t="s">
        <v>5</v>
      </c>
      <c r="D10" s="161">
        <v>0.52200000000000002</v>
      </c>
      <c r="E10" s="190">
        <v>0.46400000000000002</v>
      </c>
      <c r="F10" s="190">
        <v>0.22</v>
      </c>
      <c r="G10" s="438">
        <v>0.72350000000000003</v>
      </c>
      <c r="H10" s="305">
        <v>1.5018</v>
      </c>
    </row>
  </sheetData>
  <hyperlinks>
    <hyperlink ref="I2" location="'Résulat net après impôt'!A1" display="Variable précédente" xr:uid="{00000000-0004-0000-3500-000000000000}"/>
    <hyperlink ref="I1" location="Bilan!A1" display="Variable suivante" xr:uid="{F8D4EB3E-1127-4373-A130-306065F8CC19}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euil55">
    <tabColor theme="0"/>
  </sheetPr>
  <dimension ref="B1:I11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1" width="11" style="12"/>
    <col min="2" max="2" width="29.33203125" style="12" bestFit="1" customWidth="1"/>
    <col min="3" max="5" width="11" style="12"/>
    <col min="6" max="6" width="12.5" style="12" customWidth="1"/>
    <col min="7" max="7" width="16.33203125" style="12" bestFit="1" customWidth="1"/>
    <col min="8" max="8" width="16.33203125" style="12" customWidth="1"/>
    <col min="9" max="16384" width="11" style="12"/>
  </cols>
  <sheetData>
    <row r="1" spans="2:9" x14ac:dyDescent="0.35">
      <c r="I1" s="81" t="s">
        <v>255</v>
      </c>
    </row>
    <row r="2" spans="2:9" ht="18" x14ac:dyDescent="0.4">
      <c r="B2" s="11" t="s">
        <v>2</v>
      </c>
      <c r="G2" s="70"/>
      <c r="H2" s="70"/>
    </row>
    <row r="4" spans="2:9" x14ac:dyDescent="0.35">
      <c r="B4" s="17" t="s">
        <v>183</v>
      </c>
      <c r="C4" s="13">
        <v>2019</v>
      </c>
      <c r="D4" s="13">
        <v>2020</v>
      </c>
      <c r="E4" s="13">
        <v>2021</v>
      </c>
      <c r="F4" s="13">
        <v>2022</v>
      </c>
      <c r="G4" s="13">
        <v>2023</v>
      </c>
      <c r="H4" s="413">
        <v>2024</v>
      </c>
    </row>
    <row r="5" spans="2:9" x14ac:dyDescent="0.35">
      <c r="B5" s="7" t="s">
        <v>184</v>
      </c>
      <c r="C5" s="8">
        <v>37</v>
      </c>
      <c r="D5" s="8">
        <v>58</v>
      </c>
      <c r="E5" s="182">
        <v>64</v>
      </c>
      <c r="F5" s="182">
        <v>116</v>
      </c>
      <c r="G5" s="182">
        <v>243</v>
      </c>
      <c r="H5" s="414">
        <v>290</v>
      </c>
    </row>
    <row r="6" spans="2:9" x14ac:dyDescent="0.35">
      <c r="B6" s="7" t="s">
        <v>185</v>
      </c>
      <c r="C6" s="8">
        <v>3</v>
      </c>
      <c r="D6" s="8" t="s">
        <v>186</v>
      </c>
      <c r="E6" s="182">
        <v>3</v>
      </c>
      <c r="F6" s="182">
        <v>6</v>
      </c>
      <c r="G6" s="182">
        <v>6</v>
      </c>
      <c r="H6" s="414">
        <v>6</v>
      </c>
    </row>
    <row r="7" spans="2:9" x14ac:dyDescent="0.35">
      <c r="B7" s="7" t="s">
        <v>187</v>
      </c>
      <c r="C7" s="8">
        <v>3</v>
      </c>
      <c r="D7" s="8" t="s">
        <v>188</v>
      </c>
      <c r="E7" s="182">
        <v>2</v>
      </c>
      <c r="F7" s="182">
        <v>2</v>
      </c>
      <c r="G7" s="182">
        <v>2</v>
      </c>
      <c r="H7" s="414">
        <v>2</v>
      </c>
    </row>
    <row r="8" spans="2:9" x14ac:dyDescent="0.35">
      <c r="B8" s="7" t="s">
        <v>189</v>
      </c>
      <c r="C8" s="8" t="s">
        <v>190</v>
      </c>
      <c r="D8" s="8" t="s">
        <v>191</v>
      </c>
      <c r="E8" s="182" t="s">
        <v>191</v>
      </c>
      <c r="F8" s="182" t="s">
        <v>190</v>
      </c>
      <c r="G8" s="182" t="s">
        <v>190</v>
      </c>
      <c r="H8" s="414" t="s">
        <v>754</v>
      </c>
    </row>
    <row r="9" spans="2:9" x14ac:dyDescent="0.35">
      <c r="B9" s="7" t="s">
        <v>102</v>
      </c>
      <c r="C9" s="8" t="s">
        <v>192</v>
      </c>
      <c r="D9" s="8" t="s">
        <v>193</v>
      </c>
      <c r="E9" s="182" t="s">
        <v>271</v>
      </c>
      <c r="F9" s="182" t="s">
        <v>335</v>
      </c>
      <c r="G9" s="182" t="s">
        <v>618</v>
      </c>
      <c r="H9" s="414" t="s">
        <v>753</v>
      </c>
    </row>
    <row r="10" spans="2:9" x14ac:dyDescent="0.35">
      <c r="B10" s="7" t="s">
        <v>194</v>
      </c>
      <c r="C10" s="8" t="s">
        <v>195</v>
      </c>
      <c r="D10" s="8" t="s">
        <v>196</v>
      </c>
      <c r="E10" s="180">
        <v>0.32800000000000001</v>
      </c>
      <c r="F10" s="180">
        <v>0.34200000000000003</v>
      </c>
      <c r="G10" s="180" t="s">
        <v>619</v>
      </c>
      <c r="H10" s="476">
        <v>0.33</v>
      </c>
    </row>
    <row r="11" spans="2:9" x14ac:dyDescent="0.35">
      <c r="B11" s="18" t="s">
        <v>197</v>
      </c>
      <c r="C11" s="35">
        <v>0.97</v>
      </c>
      <c r="D11" s="35">
        <v>0.99</v>
      </c>
      <c r="E11" s="185">
        <v>0.99</v>
      </c>
      <c r="F11" s="185">
        <v>1</v>
      </c>
      <c r="G11" s="185">
        <v>1</v>
      </c>
      <c r="H11" s="490">
        <v>1</v>
      </c>
    </row>
  </sheetData>
  <hyperlinks>
    <hyperlink ref="I1" location="'Effectif général'!A1" display="Variable suivante" xr:uid="{00000000-0004-0000-3600-000000000000}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euil56">
    <tabColor theme="0"/>
  </sheetPr>
  <dimension ref="B1:H10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2" width="11" style="12"/>
    <col min="3" max="3" width="20" style="12" bestFit="1" customWidth="1"/>
    <col min="4" max="4" width="12.75" style="12" customWidth="1"/>
    <col min="5" max="5" width="13.08203125" style="12" customWidth="1"/>
    <col min="6" max="7" width="11" style="12"/>
    <col min="8" max="8" width="19" style="12" bestFit="1" customWidth="1"/>
    <col min="9" max="16384" width="11" style="12"/>
  </cols>
  <sheetData>
    <row r="1" spans="2:8" x14ac:dyDescent="0.35">
      <c r="H1" s="81" t="s">
        <v>255</v>
      </c>
    </row>
    <row r="2" spans="2:8" ht="18" x14ac:dyDescent="0.4">
      <c r="B2" s="11" t="s">
        <v>748</v>
      </c>
      <c r="H2" s="82" t="s">
        <v>256</v>
      </c>
    </row>
    <row r="4" spans="2:8" x14ac:dyDescent="0.35">
      <c r="B4" s="17" t="s">
        <v>6</v>
      </c>
      <c r="C4" s="20" t="s">
        <v>198</v>
      </c>
      <c r="D4" s="37" t="s">
        <v>82</v>
      </c>
      <c r="E4" s="13" t="s">
        <v>83</v>
      </c>
      <c r="F4" s="37" t="s">
        <v>14</v>
      </c>
    </row>
    <row r="5" spans="2:8" x14ac:dyDescent="0.35">
      <c r="B5" s="31">
        <v>1</v>
      </c>
      <c r="C5" s="7" t="s">
        <v>751</v>
      </c>
      <c r="D5" s="33">
        <v>21</v>
      </c>
      <c r="E5" s="8">
        <v>8</v>
      </c>
      <c r="F5" s="34">
        <v>29</v>
      </c>
    </row>
    <row r="6" spans="2:8" x14ac:dyDescent="0.35">
      <c r="B6" s="7">
        <v>2</v>
      </c>
      <c r="C6" s="7" t="s">
        <v>749</v>
      </c>
      <c r="D6" s="8">
        <v>45</v>
      </c>
      <c r="E6" s="8">
        <v>15</v>
      </c>
      <c r="F6" s="9">
        <v>60</v>
      </c>
    </row>
    <row r="7" spans="2:8" x14ac:dyDescent="0.35">
      <c r="B7" s="7">
        <v>3</v>
      </c>
      <c r="C7" s="7" t="s">
        <v>199</v>
      </c>
      <c r="D7" s="8">
        <v>50</v>
      </c>
      <c r="E7" s="8">
        <v>33</v>
      </c>
      <c r="F7" s="9">
        <v>83</v>
      </c>
    </row>
    <row r="8" spans="2:8" x14ac:dyDescent="0.35">
      <c r="B8" s="7">
        <v>4</v>
      </c>
      <c r="C8" s="7" t="s">
        <v>200</v>
      </c>
      <c r="D8" s="170">
        <v>77</v>
      </c>
      <c r="E8" s="170">
        <v>41</v>
      </c>
      <c r="F8" s="229">
        <v>118</v>
      </c>
    </row>
    <row r="9" spans="2:8" x14ac:dyDescent="0.35">
      <c r="B9" s="549" t="s">
        <v>14</v>
      </c>
      <c r="C9" s="550"/>
      <c r="D9" s="477">
        <f>D5+D6+D7+D8</f>
        <v>193</v>
      </c>
      <c r="E9" s="359">
        <f>E5+E6+E7+E8</f>
        <v>97</v>
      </c>
      <c r="F9" s="359">
        <f>F5+F6+F7+F8</f>
        <v>290</v>
      </c>
    </row>
    <row r="10" spans="2:8" x14ac:dyDescent="0.35">
      <c r="D10" s="38"/>
    </row>
  </sheetData>
  <mergeCells count="1">
    <mergeCell ref="B9:C9"/>
  </mergeCells>
  <hyperlinks>
    <hyperlink ref="H1" location="'Effectif gén. trim.'!A1" display="Variable suivante" xr:uid="{00000000-0004-0000-3700-000000000000}"/>
    <hyperlink ref="H2" location="'Indicateurs RH'!A1" display="Variable précédente" xr:uid="{00000000-0004-0000-3700-000001000000}"/>
  </hyperlink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euil58">
    <tabColor theme="0"/>
  </sheetPr>
  <dimension ref="A1:U12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11" style="12" customWidth="1"/>
    <col min="3" max="3" width="2.33203125" style="59" customWidth="1"/>
    <col min="4" max="4" width="7.75" style="12" customWidth="1"/>
    <col min="5" max="5" width="6.58203125" style="12" customWidth="1"/>
    <col min="6" max="6" width="2.33203125" style="59" customWidth="1"/>
    <col min="7" max="7" width="7.58203125" style="12" customWidth="1"/>
    <col min="8" max="8" width="6.83203125" style="12" customWidth="1"/>
    <col min="9" max="9" width="1.1640625" style="12" customWidth="1"/>
    <col min="10" max="10" width="10.25" style="12" customWidth="1"/>
    <col min="11" max="11" width="9.4140625" style="12" customWidth="1"/>
    <col min="12" max="12" width="1.25" style="12" customWidth="1"/>
    <col min="13" max="13" width="6.08203125" style="12" customWidth="1"/>
    <col min="14" max="14" width="6.33203125" style="12" customWidth="1"/>
    <col min="15" max="15" width="2.33203125" style="59" customWidth="1"/>
    <col min="16" max="16" width="9.08203125" style="12" customWidth="1"/>
    <col min="17" max="17" width="9" style="12" customWidth="1"/>
    <col min="18" max="18" width="2.33203125" style="59" customWidth="1"/>
    <col min="19" max="19" width="6.5" style="12" customWidth="1"/>
    <col min="20" max="20" width="11" style="12"/>
    <col min="21" max="21" width="19" style="12" bestFit="1" customWidth="1"/>
    <col min="22" max="16384" width="11" style="12"/>
  </cols>
  <sheetData>
    <row r="1" spans="1:21" x14ac:dyDescent="0.35">
      <c r="P1" s="16"/>
      <c r="U1" s="81"/>
    </row>
    <row r="2" spans="1:21" ht="18" x14ac:dyDescent="0.4">
      <c r="B2" s="11" t="s">
        <v>201</v>
      </c>
      <c r="P2" s="39"/>
      <c r="U2" s="82" t="s">
        <v>256</v>
      </c>
    </row>
    <row r="4" spans="1:21" ht="15.5" customHeight="1" x14ac:dyDescent="0.35">
      <c r="B4" s="17" t="s">
        <v>202</v>
      </c>
      <c r="D4" s="524" t="s">
        <v>752</v>
      </c>
      <c r="E4" s="525"/>
      <c r="G4" s="524" t="s">
        <v>750</v>
      </c>
      <c r="H4" s="525"/>
      <c r="I4" s="59"/>
      <c r="J4" s="524" t="s">
        <v>749</v>
      </c>
      <c r="K4" s="525"/>
      <c r="L4" s="408"/>
      <c r="M4" s="551" t="s">
        <v>199</v>
      </c>
      <c r="N4" s="525"/>
      <c r="P4" s="524" t="s">
        <v>203</v>
      </c>
      <c r="Q4" s="525"/>
      <c r="S4" s="37" t="s">
        <v>14</v>
      </c>
    </row>
    <row r="5" spans="1:21" ht="15.75" customHeight="1" x14ac:dyDescent="0.35">
      <c r="B5" s="36"/>
      <c r="D5" s="128" t="s">
        <v>82</v>
      </c>
      <c r="E5" s="79" t="s">
        <v>83</v>
      </c>
      <c r="F5" s="60"/>
      <c r="G5" s="76" t="s">
        <v>82</v>
      </c>
      <c r="H5" s="79" t="s">
        <v>83</v>
      </c>
      <c r="I5" s="60"/>
      <c r="J5" s="76" t="s">
        <v>82</v>
      </c>
      <c r="K5" s="79" t="s">
        <v>83</v>
      </c>
      <c r="L5" s="79"/>
      <c r="M5" s="128" t="s">
        <v>82</v>
      </c>
      <c r="N5" s="61" t="s">
        <v>83</v>
      </c>
      <c r="O5" s="60"/>
      <c r="P5" s="62" t="s">
        <v>82</v>
      </c>
      <c r="Q5" s="61" t="s">
        <v>83</v>
      </c>
      <c r="R5" s="60"/>
      <c r="S5" s="30"/>
    </row>
    <row r="6" spans="1:21" x14ac:dyDescent="0.35">
      <c r="B6" s="30">
        <v>2024</v>
      </c>
      <c r="D6" s="79"/>
      <c r="E6" s="61"/>
      <c r="F6" s="60"/>
      <c r="G6" s="62"/>
      <c r="H6" s="61"/>
      <c r="I6" s="60"/>
      <c r="J6" s="62"/>
      <c r="K6" s="61"/>
      <c r="L6" s="76"/>
      <c r="M6" s="76"/>
      <c r="N6" s="61"/>
      <c r="O6" s="60"/>
      <c r="P6" s="76"/>
      <c r="Q6" s="61"/>
      <c r="R6" s="60"/>
      <c r="S6" s="37"/>
    </row>
    <row r="7" spans="1:21" x14ac:dyDescent="0.35">
      <c r="B7" s="7" t="s">
        <v>72</v>
      </c>
      <c r="C7" s="7"/>
      <c r="D7" s="58">
        <v>8</v>
      </c>
      <c r="E7" s="53">
        <v>1</v>
      </c>
      <c r="F7" s="53"/>
      <c r="G7" s="53">
        <v>18</v>
      </c>
      <c r="H7" s="53">
        <v>6</v>
      </c>
      <c r="I7" s="53"/>
      <c r="J7" s="53">
        <v>43</v>
      </c>
      <c r="K7" s="53">
        <v>15</v>
      </c>
      <c r="L7" s="53"/>
      <c r="M7" s="53">
        <v>46</v>
      </c>
      <c r="N7" s="53">
        <v>30</v>
      </c>
      <c r="O7" s="53"/>
      <c r="P7" s="53">
        <v>80</v>
      </c>
      <c r="Q7" s="53">
        <v>31</v>
      </c>
      <c r="R7" s="53"/>
      <c r="S7" s="72">
        <v>278</v>
      </c>
      <c r="T7" s="167"/>
    </row>
    <row r="8" spans="1:21" x14ac:dyDescent="0.35">
      <c r="B8" s="7" t="s">
        <v>73</v>
      </c>
      <c r="C8" s="7"/>
      <c r="D8" s="53">
        <v>8</v>
      </c>
      <c r="E8" s="53">
        <v>1</v>
      </c>
      <c r="F8" s="53"/>
      <c r="G8" s="53">
        <v>18</v>
      </c>
      <c r="H8" s="53">
        <v>6</v>
      </c>
      <c r="I8" s="53"/>
      <c r="J8" s="53">
        <v>43</v>
      </c>
      <c r="K8" s="53">
        <v>15</v>
      </c>
      <c r="L8" s="53"/>
      <c r="M8" s="53">
        <v>48</v>
      </c>
      <c r="N8" s="53">
        <v>32</v>
      </c>
      <c r="O8" s="53"/>
      <c r="P8" s="53">
        <v>79</v>
      </c>
      <c r="Q8" s="53">
        <v>41</v>
      </c>
      <c r="R8" s="53"/>
      <c r="S8" s="73">
        <v>291</v>
      </c>
      <c r="T8" s="167"/>
    </row>
    <row r="9" spans="1:21" x14ac:dyDescent="0.35">
      <c r="B9" s="7" t="s">
        <v>74</v>
      </c>
      <c r="C9" s="7"/>
      <c r="D9" s="53">
        <v>8</v>
      </c>
      <c r="E9" s="53">
        <v>1</v>
      </c>
      <c r="F9" s="53"/>
      <c r="G9" s="53">
        <v>20</v>
      </c>
      <c r="H9" s="53">
        <v>7</v>
      </c>
      <c r="I9" s="53"/>
      <c r="J9" s="53">
        <v>45</v>
      </c>
      <c r="K9" s="53">
        <v>14</v>
      </c>
      <c r="L9" s="53"/>
      <c r="M9" s="53">
        <v>49</v>
      </c>
      <c r="N9" s="53">
        <v>33</v>
      </c>
      <c r="O9" s="53"/>
      <c r="P9" s="53">
        <v>78</v>
      </c>
      <c r="Q9" s="53">
        <v>42</v>
      </c>
      <c r="R9" s="53"/>
      <c r="S9" s="73">
        <v>297</v>
      </c>
      <c r="T9" s="167"/>
    </row>
    <row r="10" spans="1:21" x14ac:dyDescent="0.35">
      <c r="B10" s="64" t="s">
        <v>71</v>
      </c>
      <c r="D10" s="63">
        <v>8</v>
      </c>
      <c r="E10" s="65">
        <v>1</v>
      </c>
      <c r="F10" s="60"/>
      <c r="G10" s="63">
        <v>21</v>
      </c>
      <c r="H10" s="65">
        <v>8</v>
      </c>
      <c r="I10" s="60"/>
      <c r="J10" s="63">
        <v>45</v>
      </c>
      <c r="K10" s="65">
        <v>15</v>
      </c>
      <c r="L10" s="60"/>
      <c r="M10" s="489">
        <v>50</v>
      </c>
      <c r="N10" s="65">
        <v>33</v>
      </c>
      <c r="O10" s="60"/>
      <c r="P10" s="65">
        <v>77</v>
      </c>
      <c r="Q10" s="63">
        <v>41</v>
      </c>
      <c r="R10" s="60"/>
      <c r="S10" s="74">
        <v>299</v>
      </c>
      <c r="T10" s="167"/>
    </row>
    <row r="11" spans="1:21" x14ac:dyDescent="0.35">
      <c r="D11" s="478"/>
      <c r="G11" s="478"/>
      <c r="J11" s="478"/>
      <c r="Q11" s="478"/>
      <c r="S11" s="478"/>
    </row>
    <row r="12" spans="1:21" x14ac:dyDescent="0.35">
      <c r="A12" s="22"/>
    </row>
  </sheetData>
  <mergeCells count="5">
    <mergeCell ref="D4:E4"/>
    <mergeCell ref="G4:H4"/>
    <mergeCell ref="M4:N4"/>
    <mergeCell ref="P4:Q4"/>
    <mergeCell ref="J4:K4"/>
  </mergeCells>
  <hyperlinks>
    <hyperlink ref="U2" location="'Effectif général'!A1" display="Variable précédente" xr:uid="{00000000-0004-0000-3900-000001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97</vt:i4>
      </vt:variant>
      <vt:variant>
        <vt:lpstr>Plages nommées</vt:lpstr>
      </vt:variant>
      <vt:variant>
        <vt:i4>6</vt:i4>
      </vt:variant>
    </vt:vector>
  </HeadingPairs>
  <TitlesOfParts>
    <vt:vector size="103" baseType="lpstr">
      <vt:lpstr>Sommaire</vt:lpstr>
      <vt:lpstr>Signes, sigles et abbreviations</vt:lpstr>
      <vt:lpstr>Définition des concepts</vt:lpstr>
      <vt:lpstr>Cotisants branche des pensions</vt:lpstr>
      <vt:lpstr>Cotisants_H EPST par province</vt:lpstr>
      <vt:lpstr>Cotisants EPST par province</vt:lpstr>
      <vt:lpstr>Cotisants H. EPST par Adm. Pub.</vt:lpstr>
      <vt:lpstr>Cotisants hors EPST par grade</vt:lpstr>
      <vt:lpstr>Cotisants EPST par grade</vt:lpstr>
      <vt:lpstr>Cot. H EPST par prov&amp;par grade</vt:lpstr>
      <vt:lpstr>Cot. EPST par prov&amp;par grade</vt:lpstr>
      <vt:lpstr>Cot. par adm. pub et prov HEPST</vt:lpstr>
      <vt:lpstr>Cot. adm. pub. et grade HEPST</vt:lpstr>
      <vt:lpstr>Cot°. Trimestrielles H EPST</vt:lpstr>
      <vt:lpstr>Cot°. Trimestrielles EPST</vt:lpstr>
      <vt:lpstr>Cot°. par province TTC</vt:lpstr>
      <vt:lpstr>Cot°. par Adm. Pub. TTC</vt:lpstr>
      <vt:lpstr>Cot°. par grade TTC</vt:lpstr>
      <vt:lpstr>Cot° par prov&amp;par grade TTC</vt:lpstr>
      <vt:lpstr>Cot° par adm&amp;Prov TTC</vt:lpstr>
      <vt:lpstr>Cot° par adm.&amp;par grad TTC</vt:lpstr>
      <vt:lpstr>Tx de support pot</vt:lpstr>
      <vt:lpstr>Quotient de vieillesse</vt:lpstr>
      <vt:lpstr>Tx de repart° pure</vt:lpstr>
      <vt:lpstr>Rapport dem optimal</vt:lpstr>
      <vt:lpstr>Retraités</vt:lpstr>
      <vt:lpstr>Retraités par grade HEPST</vt:lpstr>
      <vt:lpstr>Retraités par grade EPST</vt:lpstr>
      <vt:lpstr>Retr. par grade et sexe AC</vt:lpstr>
      <vt:lpstr>Retr. par grade et sexe EPST</vt:lpstr>
      <vt:lpstr>Retr par grade et age AC</vt:lpstr>
      <vt:lpstr>Retr par grade et age EPST</vt:lpstr>
      <vt:lpstr>Retr par âge et par sexe AC</vt:lpstr>
      <vt:lpstr>Retr par âge et sexe EPST</vt:lpstr>
      <vt:lpstr>Retr par prov et grade H EPST</vt:lpstr>
      <vt:lpstr>Retr par prov et grade EPST</vt:lpstr>
      <vt:lpstr>Retr par prov&amp;par sexe H EPST</vt:lpstr>
      <vt:lpstr>Retr par prov&amp;par sexe EPST</vt:lpstr>
      <vt:lpstr>Retr par prov&amp;age H EPST</vt:lpstr>
      <vt:lpstr>Retr par prov&amp;age EPST</vt:lpstr>
      <vt:lpstr>Prestations servies</vt:lpstr>
      <vt:lpstr>Age et pens mensuelles</vt:lpstr>
      <vt:lpstr>Pensions de Retr. mensuelles H </vt:lpstr>
      <vt:lpstr>Pensions mensuelles EPST</vt:lpstr>
      <vt:lpstr>Pension de Retr. par grade AC</vt:lpstr>
      <vt:lpstr>Pens de retr par grade EPST</vt:lpstr>
      <vt:lpstr>Pens de retr par gr&amp;sexe H EPST</vt:lpstr>
      <vt:lpstr>Pens de retr par gr&amp;sexe EPST</vt:lpstr>
      <vt:lpstr>Pens de retr par gr&amp;Age H EPST</vt:lpstr>
      <vt:lpstr>Pens retr par grad&amp;Age EPST</vt:lpstr>
      <vt:lpstr>Pens retr par Age&amp;Sexe H EPST</vt:lpstr>
      <vt:lpstr>Pens retr par Age&amp;sexe EPST</vt:lpstr>
      <vt:lpstr>Pension retr prov&amp;grad AC</vt:lpstr>
      <vt:lpstr>Pension retr prov&amp;grad EPST</vt:lpstr>
      <vt:lpstr>Pension retr prov&amp;sexe AC</vt:lpstr>
      <vt:lpstr>Pension retr pro&amp;sexe EPST</vt:lpstr>
      <vt:lpstr>Pens retr prov&amp;Age AC</vt:lpstr>
      <vt:lpstr>Pension retr prov&amp;Age EPST</vt:lpstr>
      <vt:lpstr>Rente surv. mens. HEPST</vt:lpstr>
      <vt:lpstr>Rente survie mens EPST</vt:lpstr>
      <vt:lpstr>Cotisans BRP</vt:lpstr>
      <vt:lpstr>Cotisat° Trim BRP</vt:lpstr>
      <vt:lpstr>Prestat° BRP</vt:lpstr>
      <vt:lpstr>Cotisants RC</vt:lpstr>
      <vt:lpstr>Cotisat° trim RC</vt:lpstr>
      <vt:lpstr>Droit d'entrée Basc</vt:lpstr>
      <vt:lpstr>Beneficiaires Basc</vt:lpstr>
      <vt:lpstr>Ayant droit retr Basc</vt:lpstr>
      <vt:lpstr>Retr Basc par grade</vt:lpstr>
      <vt:lpstr>Retr Basc par grade et sexe</vt:lpstr>
      <vt:lpstr>Retr Basc par grade&amp;Age</vt:lpstr>
      <vt:lpstr>Retr Basc par Age&amp;sexe</vt:lpstr>
      <vt:lpstr>Retr basc par prov&amp;grade</vt:lpstr>
      <vt:lpstr>Retr Basc par prov&amp;sexe</vt:lpstr>
      <vt:lpstr>Retr Basc par prov&amp;Age</vt:lpstr>
      <vt:lpstr>Effectifs retr Basc dec&amp; nb Enf</vt:lpstr>
      <vt:lpstr>Prest servies Ass Basc</vt:lpstr>
      <vt:lpstr>Age&amp;pension moyen basc</vt:lpstr>
      <vt:lpstr>Pension retr mens Basc</vt:lpstr>
      <vt:lpstr>Pensions retr par grade Basc</vt:lpstr>
      <vt:lpstr>Pensions retr par gr&amp;sexe basc</vt:lpstr>
      <vt:lpstr>Pension retr par gr&amp;Age basc</vt:lpstr>
      <vt:lpstr>Pension retr par Age&amp;sexe basc</vt:lpstr>
      <vt:lpstr>Pension retr par prov&amp;grade bas</vt:lpstr>
      <vt:lpstr>Pensions retr par prov&amp;sexe bas</vt:lpstr>
      <vt:lpstr>Pension retr prov&amp;Age basc</vt:lpstr>
      <vt:lpstr>Rente mensuel Ayant droit basc</vt:lpstr>
      <vt:lpstr>Compte de résultats</vt:lpstr>
      <vt:lpstr>Bilan</vt:lpstr>
      <vt:lpstr>Indicateurs de performance</vt:lpstr>
      <vt:lpstr>Revenus</vt:lpstr>
      <vt:lpstr>Charges</vt:lpstr>
      <vt:lpstr>Résulat net après impôt</vt:lpstr>
      <vt:lpstr>Investissement</vt:lpstr>
      <vt:lpstr>Indicateurs RH</vt:lpstr>
      <vt:lpstr>Effectif général</vt:lpstr>
      <vt:lpstr>Effectif gén. trim.</vt:lpstr>
      <vt:lpstr>'Cotisat° Trim BRP'!_Toc167786487</vt:lpstr>
      <vt:lpstr>'Prestat° BRP'!_Toc167786488</vt:lpstr>
      <vt:lpstr>'Beneficiaires Basc'!_Toc167786498</vt:lpstr>
      <vt:lpstr>'Ayant droit retr Basc'!_Toc167786499</vt:lpstr>
      <vt:lpstr>'Prest servies Ass Basc'!_Toc167786508</vt:lpstr>
      <vt:lpstr>'Signes, sigles et abbreviations'!_Toc69999622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MPANYA KANGODIE</dc:creator>
  <cp:lastModifiedBy>user</cp:lastModifiedBy>
  <cp:lastPrinted>2021-03-16T14:19:27Z</cp:lastPrinted>
  <dcterms:created xsi:type="dcterms:W3CDTF">2021-03-16T14:05:45Z</dcterms:created>
  <dcterms:modified xsi:type="dcterms:W3CDTF">2025-12-01T15:41:57Z</dcterms:modified>
</cp:coreProperties>
</file>