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24\Annuaire Stat\"/>
    </mc:Choice>
  </mc:AlternateContent>
  <xr:revisionPtr revIDLastSave="0" documentId="13_ncr:1_{988A1A96-FEE2-49AD-8599-D7BE9EA6CA72}" xr6:coauthVersionLast="47" xr6:coauthVersionMax="47" xr10:uidLastSave="{00000000-0000-0000-0000-000000000000}"/>
  <bookViews>
    <workbookView showVerticalScroll="0" showSheetTabs="0" xWindow="-110" yWindow="-110" windowWidth="25820" windowHeight="15500" xr2:uid="{00000000-000D-0000-FFFF-FFFF00000000}"/>
  </bookViews>
  <sheets>
    <sheet name="Sommaire" sheetId="2" r:id="rId1"/>
    <sheet name="Signes, sigles et abbreviations" sheetId="65" r:id="rId2"/>
    <sheet name="Définition des concepts" sheetId="154" r:id="rId3"/>
    <sheet name="Cotisants branche des pensions" sheetId="19" r:id="rId4"/>
    <sheet name="Cotisants_H EPST par province" sheetId="20" r:id="rId5"/>
    <sheet name="Cotisants EPST par province" sheetId="84" r:id="rId6"/>
    <sheet name="Cotisants H. EPST par Adm. Pub." sheetId="21" r:id="rId7"/>
    <sheet name="Cotisants hors EPST par grade" sheetId="22" r:id="rId8"/>
    <sheet name="Cotisants EPST par grade" sheetId="85" r:id="rId9"/>
    <sheet name="Cot. H EPST par prov&amp;par grade" sheetId="66" r:id="rId10"/>
    <sheet name="Cot. EPST par prov&amp;par grade" sheetId="86" r:id="rId11"/>
    <sheet name="Cot. par adm. pub et prov HEPST" sheetId="67" r:id="rId12"/>
    <sheet name="Cot. adm. pub. et grade HEPST" sheetId="68" r:id="rId13"/>
    <sheet name="Cot°. Trimestrielles H EPST" sheetId="23" r:id="rId14"/>
    <sheet name="Cot°. Trimestrielles EPST" sheetId="87" r:id="rId15"/>
    <sheet name="Cot°. par province TTC" sheetId="24" r:id="rId16"/>
    <sheet name="Cot°. par Adm. Pub. TTC" sheetId="26" r:id="rId17"/>
    <sheet name="Cot°. par grade TTC" sheetId="25" r:id="rId18"/>
    <sheet name="Cot° par prov&amp;par grade TTC" sheetId="69" r:id="rId19"/>
    <sheet name="Cot° par adm&amp;Prov TTC" sheetId="70" r:id="rId20"/>
    <sheet name="Cot° par adm.&amp;par grad TTC" sheetId="71" r:id="rId21"/>
    <sheet name="Tx de support pot" sheetId="30" r:id="rId22"/>
    <sheet name="Quotient de vieillesse" sheetId="31" r:id="rId23"/>
    <sheet name="Tx de repart° pure" sheetId="92" r:id="rId24"/>
    <sheet name="Rapport dem optimal" sheetId="93" r:id="rId25"/>
    <sheet name="Retraités" sheetId="32" r:id="rId26"/>
    <sheet name="Retraités par grade HEPST" sheetId="33" r:id="rId27"/>
    <sheet name="Retraités par grade EPST" sheetId="94" r:id="rId28"/>
    <sheet name="Retr. par grade et sexe AC" sheetId="76" r:id="rId29"/>
    <sheet name="Retr. par grade et sexe EPST" sheetId="95" r:id="rId30"/>
    <sheet name="Retr par grade et age AC" sheetId="96" r:id="rId31"/>
    <sheet name="Retr par grade et age EPST" sheetId="97" r:id="rId32"/>
    <sheet name="Retr par âge et par sexe AC" sheetId="98" r:id="rId33"/>
    <sheet name="Retr par âge et sexe EPST" sheetId="99" r:id="rId34"/>
    <sheet name="Retr par prov et grade H EPST" sheetId="100" r:id="rId35"/>
    <sheet name="Retr par prov et grade EPST" sheetId="101" r:id="rId36"/>
    <sheet name="Retr par prov&amp;par sexe H EPST" sheetId="102" r:id="rId37"/>
    <sheet name="Retr par prov&amp;par sexe EPST" sheetId="103" r:id="rId38"/>
    <sheet name="Retr par prov&amp;age H EPST" sheetId="104" r:id="rId39"/>
    <sheet name="Retr par prov&amp;age EPST" sheetId="105" r:id="rId40"/>
    <sheet name="Prestations servies" sheetId="38" r:id="rId41"/>
    <sheet name="Age et pens mensuelles" sheetId="107" r:id="rId42"/>
    <sheet name="Pensions de Retr. mensuelles H " sheetId="43" r:id="rId43"/>
    <sheet name="Pensions mensuelles EPST" sheetId="108" r:id="rId44"/>
    <sheet name="Pension de Retr. par grade AC" sheetId="41" r:id="rId45"/>
    <sheet name="Pens de retr par grade EPST" sheetId="109" r:id="rId46"/>
    <sheet name="Pens de retr par gr&amp;sexe H EPST" sheetId="82" r:id="rId47"/>
    <sheet name="Pens de retr par gr&amp;sexe EPST" sheetId="110" r:id="rId48"/>
    <sheet name="Pens de retr par gr&amp;Age H EPST" sheetId="113" r:id="rId49"/>
    <sheet name="Pens retr par grad&amp;Age EPST" sheetId="114" r:id="rId50"/>
    <sheet name="Pens retr par Age&amp;Sexe H EPST" sheetId="115" r:id="rId51"/>
    <sheet name="Pens retr par Age&amp;sexe EPST" sheetId="116" r:id="rId52"/>
    <sheet name="Pension retr prov&amp;grad AC" sheetId="147" r:id="rId53"/>
    <sheet name="Pension retr prov&amp;grad EPST" sheetId="148" r:id="rId54"/>
    <sheet name="Pension retr prov&amp;sexe AC" sheetId="150" r:id="rId55"/>
    <sheet name="Pension retr pro&amp;sexe EPST" sheetId="151" r:id="rId56"/>
    <sheet name="Pens retr prov&amp;Age AC" sheetId="149" r:id="rId57"/>
    <sheet name="Pension retr prov&amp;Age EPST" sheetId="152" r:id="rId58"/>
    <sheet name="Rente surv. mens. HEPST" sheetId="47" r:id="rId59"/>
    <sheet name="Rente survie mens EPST" sheetId="117" r:id="rId60"/>
    <sheet name="Cotisans BRP" sheetId="118" r:id="rId61"/>
    <sheet name="Cotisat° Trim BRP" sheetId="119" r:id="rId62"/>
    <sheet name="Prestat° BRP" sheetId="120" r:id="rId63"/>
    <sheet name="Cotisants RC" sheetId="121" r:id="rId64"/>
    <sheet name="Cotisat° trim RC" sheetId="122" r:id="rId65"/>
    <sheet name="Droit d'entrée Basc" sheetId="153" r:id="rId66"/>
    <sheet name="Beneficiaires Basc" sheetId="124" r:id="rId67"/>
    <sheet name="Ayant droit retr Basc" sheetId="125" r:id="rId68"/>
    <sheet name="Retr Basc par grade" sheetId="126" r:id="rId69"/>
    <sheet name="Retr Basc par grade et sexe" sheetId="127" r:id="rId70"/>
    <sheet name="Retr Basc par grade&amp;Age" sheetId="128" r:id="rId71"/>
    <sheet name="Retr Basc par Age&amp;sexe" sheetId="129" r:id="rId72"/>
    <sheet name="Retr basc par prov&amp;grade" sheetId="130" r:id="rId73"/>
    <sheet name="Retr Basc par prov&amp;sexe" sheetId="131" r:id="rId74"/>
    <sheet name="Retr Basc par prov&amp;Age" sheetId="132" r:id="rId75"/>
    <sheet name="Effectifs retr Basc dec&amp; nb Enf" sheetId="133" r:id="rId76"/>
    <sheet name="Prest servies Ass Basc" sheetId="134" r:id="rId77"/>
    <sheet name="Age&amp;pension moyen basc" sheetId="136" r:id="rId78"/>
    <sheet name="Pension retr mens Basc" sheetId="137" r:id="rId79"/>
    <sheet name="Pensions retr par grade Basc" sheetId="138" r:id="rId80"/>
    <sheet name="Pensions retr par gr&amp;sexe basc" sheetId="140" r:id="rId81"/>
    <sheet name="Pension retr par gr&amp;Age basc" sheetId="141" r:id="rId82"/>
    <sheet name="Pension retr par Age&amp;sexe basc" sheetId="142" r:id="rId83"/>
    <sheet name="Pension retr par prov&amp;grade bas" sheetId="143" r:id="rId84"/>
    <sheet name="Pensions retr par prov&amp;sexe bas" sheetId="144" r:id="rId85"/>
    <sheet name="Pension retr prov&amp;Age basc" sheetId="145" r:id="rId86"/>
    <sheet name="Rente mensuel Ayant droit basc" sheetId="146" r:id="rId87"/>
    <sheet name="Compte de résultats" sheetId="51" r:id="rId88"/>
    <sheet name="Bilan" sheetId="52" r:id="rId89"/>
    <sheet name="Indicateurs de performance" sheetId="53" r:id="rId90"/>
    <sheet name="Revenus" sheetId="54" r:id="rId91"/>
    <sheet name="Charges" sheetId="55" r:id="rId92"/>
    <sheet name="Résulat net après impôt" sheetId="56" r:id="rId93"/>
    <sheet name="Investissement" sheetId="57" r:id="rId94"/>
    <sheet name="Indicateurs RH" sheetId="64" r:id="rId95"/>
    <sheet name="Effectif général" sheetId="59" r:id="rId96"/>
    <sheet name="Effectif gén. trim." sheetId="61" r:id="rId97"/>
  </sheets>
  <definedNames>
    <definedName name="_Toc167786487" localSheetId="61">'Cotisat° Trim BRP'!$B$2</definedName>
    <definedName name="_Toc167786488" localSheetId="62">'Prestat° BRP'!$B$2</definedName>
    <definedName name="_Toc167786498" localSheetId="66">'Beneficiaires Basc'!$B$2</definedName>
    <definedName name="_Toc167786499" localSheetId="67">'Ayant droit retr Basc'!$B$2</definedName>
    <definedName name="_Toc167786508" localSheetId="76">'Prest servies Ass Basc'!$B$2</definedName>
    <definedName name="_Toc69999622" localSheetId="1">'Signes, sigles et abbreviations'!$B$2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5" l="1"/>
  <c r="G31" i="146" l="1"/>
  <c r="F31" i="146"/>
  <c r="E31" i="146"/>
  <c r="D31" i="146"/>
  <c r="C31" i="146"/>
  <c r="H30" i="146"/>
  <c r="H29" i="146"/>
  <c r="H28" i="146"/>
  <c r="H27" i="146"/>
  <c r="H26" i="146"/>
  <c r="H25" i="146"/>
  <c r="H24" i="146"/>
  <c r="H23" i="146"/>
  <c r="H22" i="146"/>
  <c r="H21" i="146"/>
  <c r="H20" i="146"/>
  <c r="H19" i="146"/>
  <c r="H18" i="146"/>
  <c r="H17" i="146"/>
  <c r="H16" i="146"/>
  <c r="H15" i="146"/>
  <c r="H14" i="146"/>
  <c r="H13" i="146"/>
  <c r="H12" i="146"/>
  <c r="H11" i="146"/>
  <c r="H10" i="146"/>
  <c r="H9" i="146"/>
  <c r="H8" i="146"/>
  <c r="H7" i="146"/>
  <c r="H6" i="146"/>
  <c r="H5" i="146"/>
  <c r="H31" i="146" s="1"/>
  <c r="H31" i="149"/>
  <c r="D31" i="149"/>
  <c r="E31" i="149"/>
  <c r="F31" i="149"/>
  <c r="G31" i="149"/>
  <c r="C31" i="149"/>
  <c r="H31" i="152"/>
  <c r="D31" i="152"/>
  <c r="E31" i="152"/>
  <c r="F31" i="152"/>
  <c r="G31" i="152"/>
  <c r="C31" i="152"/>
  <c r="D31" i="151"/>
  <c r="E31" i="151"/>
  <c r="F31" i="151" s="1"/>
  <c r="C31" i="151"/>
  <c r="F31" i="150"/>
  <c r="F6" i="150"/>
  <c r="F7" i="150"/>
  <c r="F8" i="150"/>
  <c r="F9" i="150"/>
  <c r="F10" i="150"/>
  <c r="F11" i="150"/>
  <c r="F12" i="150"/>
  <c r="F13" i="150"/>
  <c r="F14" i="150"/>
  <c r="F15" i="150"/>
  <c r="F16" i="150"/>
  <c r="F17" i="150"/>
  <c r="F18" i="150"/>
  <c r="F19" i="150"/>
  <c r="F20" i="150"/>
  <c r="F21" i="150"/>
  <c r="F22" i="150"/>
  <c r="F23" i="150"/>
  <c r="F24" i="150"/>
  <c r="F25" i="150"/>
  <c r="F26" i="150"/>
  <c r="F27" i="150"/>
  <c r="F28" i="150"/>
  <c r="F29" i="150"/>
  <c r="F30" i="150"/>
  <c r="F5" i="150"/>
  <c r="D31" i="150"/>
  <c r="E31" i="150"/>
  <c r="C31" i="150"/>
  <c r="D31" i="144"/>
  <c r="E31" i="144"/>
  <c r="F11" i="144" s="1"/>
  <c r="C31" i="144"/>
  <c r="E6" i="144"/>
  <c r="E7" i="144"/>
  <c r="E8" i="144"/>
  <c r="E9" i="144"/>
  <c r="E10" i="144"/>
  <c r="E11" i="144"/>
  <c r="E12" i="144"/>
  <c r="E13" i="144"/>
  <c r="E14" i="144"/>
  <c r="E15" i="144"/>
  <c r="E16" i="144"/>
  <c r="E17" i="144"/>
  <c r="E18" i="144"/>
  <c r="E19" i="144"/>
  <c r="E20" i="144"/>
  <c r="E21" i="144"/>
  <c r="E22" i="144"/>
  <c r="E23" i="144"/>
  <c r="E24" i="144"/>
  <c r="E25" i="144"/>
  <c r="E26" i="144"/>
  <c r="E27" i="144"/>
  <c r="E28" i="144"/>
  <c r="E29" i="144"/>
  <c r="E30" i="144"/>
  <c r="E5" i="144"/>
  <c r="D31" i="143"/>
  <c r="E31" i="143"/>
  <c r="F31" i="143"/>
  <c r="G31" i="143"/>
  <c r="H31" i="143"/>
  <c r="I31" i="143"/>
  <c r="J31" i="143"/>
  <c r="K31" i="143"/>
  <c r="L31" i="143"/>
  <c r="M31" i="143"/>
  <c r="C31" i="143"/>
  <c r="N6" i="143"/>
  <c r="N7" i="143"/>
  <c r="N8" i="143"/>
  <c r="N9" i="143"/>
  <c r="N10" i="143"/>
  <c r="N11" i="143"/>
  <c r="N12" i="143"/>
  <c r="N13" i="143"/>
  <c r="N14" i="143"/>
  <c r="N15" i="143"/>
  <c r="N16" i="143"/>
  <c r="N17" i="143"/>
  <c r="N18" i="143"/>
  <c r="N19" i="143"/>
  <c r="N20" i="143"/>
  <c r="N21" i="143"/>
  <c r="N22" i="143"/>
  <c r="N23" i="143"/>
  <c r="N24" i="143"/>
  <c r="N25" i="143"/>
  <c r="N26" i="143"/>
  <c r="N27" i="143"/>
  <c r="N28" i="143"/>
  <c r="N29" i="143"/>
  <c r="N30" i="143"/>
  <c r="N5" i="143"/>
  <c r="D10" i="142"/>
  <c r="C10" i="142"/>
  <c r="E10" i="142"/>
  <c r="E6" i="142"/>
  <c r="E7" i="142"/>
  <c r="E8" i="142"/>
  <c r="E9" i="142"/>
  <c r="E5" i="142"/>
  <c r="D17" i="141"/>
  <c r="E17" i="141"/>
  <c r="F17" i="141"/>
  <c r="G17" i="141"/>
  <c r="H17" i="141"/>
  <c r="C17" i="141"/>
  <c r="H16" i="141"/>
  <c r="E16" i="141"/>
  <c r="F16" i="141"/>
  <c r="G16" i="141"/>
  <c r="D16" i="141"/>
  <c r="C16" i="141"/>
  <c r="H6" i="141"/>
  <c r="H7" i="141"/>
  <c r="H8" i="141"/>
  <c r="H9" i="141"/>
  <c r="H10" i="141"/>
  <c r="H11" i="141"/>
  <c r="H12" i="141"/>
  <c r="H13" i="141"/>
  <c r="H14" i="141"/>
  <c r="H15" i="141"/>
  <c r="H5" i="141"/>
  <c r="F7" i="151" l="1"/>
  <c r="F8" i="151"/>
  <c r="F9" i="151"/>
  <c r="F11" i="151"/>
  <c r="F13" i="151"/>
  <c r="F14" i="151"/>
  <c r="F16" i="151"/>
  <c r="F18" i="151"/>
  <c r="F19" i="151"/>
  <c r="F23" i="151"/>
  <c r="F25" i="151"/>
  <c r="F26" i="151"/>
  <c r="F30" i="151"/>
  <c r="F10" i="144"/>
  <c r="F8" i="144"/>
  <c r="F7" i="144"/>
  <c r="F31" i="144"/>
  <c r="F9" i="144"/>
  <c r="F6" i="144"/>
  <c r="F27" i="144"/>
  <c r="F26" i="144"/>
  <c r="F20" i="144"/>
  <c r="F15" i="144"/>
  <c r="F5" i="144"/>
  <c r="F30" i="144"/>
  <c r="F29" i="144"/>
  <c r="F28" i="144"/>
  <c r="F25" i="144"/>
  <c r="F24" i="144"/>
  <c r="F23" i="144"/>
  <c r="F22" i="144"/>
  <c r="F21" i="144"/>
  <c r="F19" i="144"/>
  <c r="F18" i="144"/>
  <c r="F17" i="144"/>
  <c r="F16" i="144"/>
  <c r="F14" i="144"/>
  <c r="F13" i="144"/>
  <c r="F12" i="144"/>
  <c r="N31" i="143"/>
  <c r="C5" i="119" l="1"/>
  <c r="H17" i="113"/>
  <c r="E17" i="113"/>
  <c r="F17" i="113"/>
  <c r="G17" i="113"/>
  <c r="D17" i="113"/>
  <c r="C17" i="113"/>
  <c r="F8" i="103"/>
  <c r="F9" i="103"/>
  <c r="F11" i="103"/>
  <c r="F13" i="103"/>
  <c r="F14" i="103"/>
  <c r="F16" i="103"/>
  <c r="F18" i="103"/>
  <c r="F19" i="103"/>
  <c r="F23" i="103"/>
  <c r="F25" i="103"/>
  <c r="F26" i="103"/>
  <c r="F28" i="103"/>
  <c r="F7" i="103"/>
  <c r="D22" i="98"/>
  <c r="G22" i="98"/>
  <c r="E22" i="98"/>
  <c r="C22" i="98"/>
  <c r="D16" i="97"/>
  <c r="E16" i="97"/>
  <c r="F16" i="97"/>
  <c r="G16" i="97"/>
  <c r="H16" i="97"/>
  <c r="C16" i="97"/>
  <c r="D16" i="96"/>
  <c r="E16" i="96"/>
  <c r="F16" i="96"/>
  <c r="G16" i="96"/>
  <c r="H16" i="96"/>
  <c r="C16" i="96"/>
  <c r="D16" i="95"/>
  <c r="C16" i="95"/>
  <c r="E9" i="95"/>
  <c r="E10" i="95"/>
  <c r="E11" i="95"/>
  <c r="E12" i="95"/>
  <c r="E16" i="95"/>
  <c r="E6" i="76"/>
  <c r="E7" i="76"/>
  <c r="E8" i="76"/>
  <c r="E9" i="76"/>
  <c r="E10" i="76"/>
  <c r="E11" i="76"/>
  <c r="E12" i="76"/>
  <c r="E13" i="76"/>
  <c r="E14" i="76"/>
  <c r="E15" i="76"/>
  <c r="E5" i="76"/>
  <c r="D16" i="76"/>
  <c r="C16" i="76"/>
  <c r="D28" i="71"/>
  <c r="E28" i="71"/>
  <c r="F28" i="71"/>
  <c r="G28" i="71"/>
  <c r="H28" i="71"/>
  <c r="I28" i="71"/>
  <c r="J28" i="71"/>
  <c r="K28" i="71"/>
  <c r="L28" i="71"/>
  <c r="M28" i="71"/>
  <c r="C28" i="71"/>
  <c r="N27" i="71"/>
  <c r="N26" i="71"/>
  <c r="N25" i="71"/>
  <c r="N24" i="71"/>
  <c r="N23" i="71"/>
  <c r="N22" i="71"/>
  <c r="N21" i="71"/>
  <c r="N20" i="71"/>
  <c r="N19" i="71"/>
  <c r="N18" i="71"/>
  <c r="N17" i="71"/>
  <c r="N16" i="71"/>
  <c r="N15" i="71"/>
  <c r="N14" i="71"/>
  <c r="N13" i="71"/>
  <c r="N28" i="71" s="1"/>
  <c r="N12" i="71"/>
  <c r="N11" i="71"/>
  <c r="N10" i="71"/>
  <c r="N9" i="71"/>
  <c r="N8" i="71"/>
  <c r="N7" i="71"/>
  <c r="N6" i="71"/>
  <c r="N5" i="71"/>
  <c r="D28" i="70"/>
  <c r="E28" i="70"/>
  <c r="F28" i="70"/>
  <c r="G28" i="70"/>
  <c r="H28" i="70"/>
  <c r="I28" i="70"/>
  <c r="J28" i="70"/>
  <c r="K28" i="70"/>
  <c r="L28" i="70"/>
  <c r="M28" i="70"/>
  <c r="N28" i="70"/>
  <c r="O28" i="70"/>
  <c r="P28" i="70"/>
  <c r="Q28" i="70"/>
  <c r="R28" i="70"/>
  <c r="S28" i="70"/>
  <c r="T28" i="70"/>
  <c r="U28" i="70"/>
  <c r="V28" i="70"/>
  <c r="W28" i="70"/>
  <c r="X28" i="70"/>
  <c r="Y28" i="70"/>
  <c r="Z28" i="70"/>
  <c r="AA28" i="70"/>
  <c r="AB28" i="70"/>
  <c r="C28" i="70"/>
  <c r="AC6" i="70"/>
  <c r="AC7" i="70"/>
  <c r="AC8" i="70"/>
  <c r="AC9" i="70"/>
  <c r="AC10" i="70"/>
  <c r="AC11" i="70"/>
  <c r="AC12" i="70"/>
  <c r="AC13" i="70"/>
  <c r="AC28" i="70" s="1"/>
  <c r="AC14" i="70"/>
  <c r="AC15" i="70"/>
  <c r="AC16" i="70"/>
  <c r="AC17" i="70"/>
  <c r="AC18" i="70"/>
  <c r="AC19" i="70"/>
  <c r="AC20" i="70"/>
  <c r="AC21" i="70"/>
  <c r="AC22" i="70"/>
  <c r="AC23" i="70"/>
  <c r="AC24" i="70"/>
  <c r="AC25" i="70"/>
  <c r="AC26" i="70"/>
  <c r="AC27" i="70"/>
  <c r="AC5" i="70"/>
  <c r="E16" i="76" l="1"/>
  <c r="N31" i="69" l="1"/>
  <c r="M31" i="69"/>
  <c r="L31" i="69"/>
  <c r="K31" i="69"/>
  <c r="J31" i="69"/>
  <c r="I31" i="69"/>
  <c r="H31" i="69"/>
  <c r="G31" i="69"/>
  <c r="F31" i="69"/>
  <c r="E31" i="69"/>
  <c r="D31" i="69"/>
  <c r="C31" i="69"/>
  <c r="G16" i="25"/>
  <c r="G6" i="25"/>
  <c r="G7" i="25"/>
  <c r="G8" i="25"/>
  <c r="G9" i="25"/>
  <c r="G10" i="25"/>
  <c r="G11" i="25"/>
  <c r="G12" i="25"/>
  <c r="G13" i="25"/>
  <c r="G14" i="25"/>
  <c r="G15" i="25"/>
  <c r="G5" i="25"/>
  <c r="E63" i="26"/>
  <c r="D63" i="26"/>
  <c r="F19" i="26"/>
  <c r="F20" i="26"/>
  <c r="F21" i="26"/>
  <c r="F22" i="26"/>
  <c r="F23" i="26"/>
  <c r="F24" i="26"/>
  <c r="F25" i="26"/>
  <c r="F26" i="26"/>
  <c r="F27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18" i="26"/>
  <c r="F6" i="26"/>
  <c r="F7" i="26"/>
  <c r="F8" i="26"/>
  <c r="F9" i="26"/>
  <c r="F10" i="26"/>
  <c r="F11" i="26"/>
  <c r="F12" i="26"/>
  <c r="F13" i="26"/>
  <c r="F14" i="26"/>
  <c r="F15" i="26"/>
  <c r="F16" i="26"/>
  <c r="F17" i="26"/>
  <c r="F5" i="26"/>
  <c r="G31" i="24"/>
  <c r="G6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E31" i="24"/>
  <c r="D31" i="24"/>
  <c r="F31" i="24" s="1"/>
  <c r="G27" i="24" s="1"/>
  <c r="G8" i="57"/>
  <c r="G5" i="24" l="1"/>
  <c r="G30" i="24"/>
  <c r="G29" i="24"/>
  <c r="G28" i="24"/>
  <c r="F63" i="26"/>
  <c r="H6" i="129"/>
  <c r="H7" i="129"/>
  <c r="H8" i="129"/>
  <c r="H9" i="129"/>
  <c r="H10" i="129"/>
  <c r="H11" i="129"/>
  <c r="H12" i="129"/>
  <c r="H13" i="129"/>
  <c r="H14" i="129"/>
  <c r="H15" i="129"/>
  <c r="H16" i="129"/>
  <c r="H17" i="129"/>
  <c r="H18" i="129"/>
  <c r="H19" i="129"/>
  <c r="H20" i="129"/>
  <c r="H21" i="129"/>
  <c r="H22" i="129"/>
  <c r="H5" i="129"/>
  <c r="F67" i="21"/>
  <c r="G67" i="21"/>
  <c r="E67" i="21"/>
  <c r="G43" i="26" l="1"/>
  <c r="G63" i="26"/>
  <c r="G60" i="26"/>
  <c r="G48" i="26"/>
  <c r="G8" i="26"/>
  <c r="G19" i="26"/>
  <c r="G50" i="26"/>
  <c r="G20" i="26"/>
  <c r="G6" i="26"/>
  <c r="G47" i="26"/>
  <c r="G51" i="26"/>
  <c r="G9" i="26"/>
  <c r="G10" i="26"/>
  <c r="G38" i="26"/>
  <c r="G11" i="26"/>
  <c r="G15" i="26"/>
  <c r="G42" i="26"/>
  <c r="G16" i="26"/>
  <c r="G17" i="26"/>
  <c r="G18" i="26"/>
  <c r="G21" i="26"/>
  <c r="G22" i="26"/>
  <c r="G23" i="26"/>
  <c r="G24" i="26"/>
  <c r="G25" i="26"/>
  <c r="G26" i="26"/>
  <c r="G27" i="26"/>
  <c r="G28" i="26"/>
  <c r="G37" i="26"/>
  <c r="G52" i="26"/>
  <c r="G58" i="26"/>
  <c r="G53" i="26"/>
  <c r="G57" i="26"/>
  <c r="G56" i="26"/>
  <c r="G54" i="26"/>
  <c r="G55" i="26"/>
  <c r="G59" i="26"/>
  <c r="G30" i="26"/>
  <c r="G61" i="26"/>
  <c r="G31" i="26"/>
  <c r="G62" i="26"/>
  <c r="G32" i="26"/>
  <c r="G5" i="26"/>
  <c r="G33" i="26"/>
  <c r="G34" i="26"/>
  <c r="G35" i="26"/>
  <c r="G36" i="26"/>
  <c r="G44" i="26"/>
  <c r="G49" i="26"/>
  <c r="G45" i="26"/>
  <c r="G46" i="26"/>
  <c r="G29" i="26"/>
  <c r="G12" i="26"/>
  <c r="G39" i="26"/>
  <c r="G13" i="26"/>
  <c r="G14" i="26"/>
  <c r="G7" i="26"/>
  <c r="G40" i="26"/>
  <c r="G41" i="26"/>
</calcChain>
</file>

<file path=xl/sharedStrings.xml><?xml version="1.0" encoding="utf-8"?>
<sst xmlns="http://schemas.openxmlformats.org/spreadsheetml/2006/main" count="4739" uniqueCount="1191">
  <si>
    <t>Retraités payés</t>
  </si>
  <si>
    <t>Indicateurs de performance</t>
  </si>
  <si>
    <t>Indicateurs RH</t>
  </si>
  <si>
    <t xml:space="preserve"> </t>
  </si>
  <si>
    <t>Variation</t>
  </si>
  <si>
    <t>-</t>
  </si>
  <si>
    <t>N°</t>
  </si>
  <si>
    <t>En %</t>
  </si>
  <si>
    <t>Equateur</t>
  </si>
  <si>
    <t>Kasaï oriental</t>
  </si>
  <si>
    <t>Kinshasa</t>
  </si>
  <si>
    <t>Maniema</t>
  </si>
  <si>
    <t>Nord-Kivu</t>
  </si>
  <si>
    <t>Sud-Kivu</t>
  </si>
  <si>
    <t>Total</t>
  </si>
  <si>
    <t xml:space="preserve">  </t>
  </si>
  <si>
    <t>Province</t>
  </si>
  <si>
    <t>Cotisants</t>
  </si>
  <si>
    <t>Actions humanitaires et solidarité nationale</t>
  </si>
  <si>
    <t>Administration de l'assemblée nationale</t>
  </si>
  <si>
    <t>Affaires étrangères</t>
  </si>
  <si>
    <t>Affaires foncières</t>
  </si>
  <si>
    <t>Affaires sociales</t>
  </si>
  <si>
    <t>Agriculture</t>
  </si>
  <si>
    <t>Anciens combattants</t>
  </si>
  <si>
    <t>Budget</t>
  </si>
  <si>
    <t>Chancellerie des ordres nationaux</t>
  </si>
  <si>
    <t>Commerce extérieur</t>
  </si>
  <si>
    <t>Communication et médias</t>
  </si>
  <si>
    <t>Coopération internationale</t>
  </si>
  <si>
    <t>Culture et arts</t>
  </si>
  <si>
    <t>Développement rural</t>
  </si>
  <si>
    <t>Droits humains</t>
  </si>
  <si>
    <t>Economie nationale</t>
  </si>
  <si>
    <t>Emploi et travail</t>
  </si>
  <si>
    <t>Enseignement primaire, secondaire et professionnel</t>
  </si>
  <si>
    <t>Enseignement supérieur et universitaire</t>
  </si>
  <si>
    <t>Environnement et conservation de la nature</t>
  </si>
  <si>
    <t>Finances</t>
  </si>
  <si>
    <t>Fonction publique</t>
  </si>
  <si>
    <t>Genre, femme et enfant</t>
  </si>
  <si>
    <t>Hydrocarbures</t>
  </si>
  <si>
    <t>Industrie</t>
  </si>
  <si>
    <t>Infrastructures et travaux publics</t>
  </si>
  <si>
    <t>Intérieur et sécurité</t>
  </si>
  <si>
    <t>Jeunesse</t>
  </si>
  <si>
    <t>Justice</t>
  </si>
  <si>
    <t>Mines</t>
  </si>
  <si>
    <t>Porte feuille</t>
  </si>
  <si>
    <t>Présidence de la république</t>
  </si>
  <si>
    <t>Primature</t>
  </si>
  <si>
    <t>Recherche scientifique</t>
  </si>
  <si>
    <t>Reconstruction</t>
  </si>
  <si>
    <t>Relation avec le parlement</t>
  </si>
  <si>
    <t>Ressources hydraulique et électricité</t>
  </si>
  <si>
    <t>Santé publique</t>
  </si>
  <si>
    <t>Tourisme</t>
  </si>
  <si>
    <t>Urbanisme et habitat</t>
  </si>
  <si>
    <t>Grades</t>
  </si>
  <si>
    <t>SG</t>
  </si>
  <si>
    <t>D</t>
  </si>
  <si>
    <t>CD</t>
  </si>
  <si>
    <t>CB</t>
  </si>
  <si>
    <t>ATA1</t>
  </si>
  <si>
    <t>ATA2</t>
  </si>
  <si>
    <t>AGA1</t>
  </si>
  <si>
    <t>AGA2</t>
  </si>
  <si>
    <t>AA1</t>
  </si>
  <si>
    <t>AA2</t>
  </si>
  <si>
    <t>Huissier</t>
  </si>
  <si>
    <t>Période</t>
  </si>
  <si>
    <t>Trim4</t>
  </si>
  <si>
    <t>Trim1</t>
  </si>
  <si>
    <t>Trim2</t>
  </si>
  <si>
    <t>Trim3</t>
  </si>
  <si>
    <t>CPA</t>
  </si>
  <si>
    <t>CPE</t>
  </si>
  <si>
    <t>Masse salariale</t>
  </si>
  <si>
    <t>Année</t>
  </si>
  <si>
    <t>Age</t>
  </si>
  <si>
    <t>Hommes</t>
  </si>
  <si>
    <t>Femmes</t>
  </si>
  <si>
    <t>H</t>
  </si>
  <si>
    <t>F</t>
  </si>
  <si>
    <t>Retraités</t>
  </si>
  <si>
    <t>Indice</t>
  </si>
  <si>
    <t>Prestations</t>
  </si>
  <si>
    <t>Pension de retraite</t>
  </si>
  <si>
    <t>Pensions de retraite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</si>
  <si>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</si>
  <si>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</si>
  <si>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</si>
  <si>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</si>
  <si>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</si>
  <si>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</si>
  <si>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</si>
  <si>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</si>
  <si>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</si>
  <si>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</si>
  <si>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</si>
  <si>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</si>
  <si>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Grade</t>
  </si>
  <si>
    <t>Ancienneté moyenne</t>
  </si>
  <si>
    <t>Intitulés des comptes</t>
  </si>
  <si>
    <t>Produits techniques</t>
  </si>
  <si>
    <t>Produits sur opération de placement</t>
  </si>
  <si>
    <t>Charges techniques</t>
  </si>
  <si>
    <t>Matières et fournitures consommées</t>
  </si>
  <si>
    <t>Transports consommés</t>
  </si>
  <si>
    <t>Autres services consommés</t>
  </si>
  <si>
    <t>Charges et pertes diverses</t>
  </si>
  <si>
    <t>Charges du personnel</t>
  </si>
  <si>
    <t>Intérêt reçus</t>
  </si>
  <si>
    <t>Charges financières</t>
  </si>
  <si>
    <t>Dotations aux provisions exigibles</t>
  </si>
  <si>
    <t>Résultat brut d'exploitation</t>
  </si>
  <si>
    <t>Impôt et taxes</t>
  </si>
  <si>
    <t>Dotations aux amortissements</t>
  </si>
  <si>
    <t>Résultat courant avant impôt</t>
  </si>
  <si>
    <t>Résultat sur cession d'éléments d'actifs</t>
  </si>
  <si>
    <t>Reprise sur provisions</t>
  </si>
  <si>
    <t>Produits exceptionnels</t>
  </si>
  <si>
    <t>Impôt sur le bénéfice</t>
  </si>
  <si>
    <t xml:space="preserve">Résultat net </t>
  </si>
  <si>
    <t>ACTIF</t>
  </si>
  <si>
    <t>ACTIF IMMOBILISE</t>
  </si>
  <si>
    <t>Immobilisations incorporelles</t>
  </si>
  <si>
    <t>Licences et logiciels</t>
  </si>
  <si>
    <t>Charges immobilisées</t>
  </si>
  <si>
    <t>Total des immobilisations incorporelles</t>
  </si>
  <si>
    <t>Immobilisations corporelles</t>
  </si>
  <si>
    <t>Valeurs immobilisées corporelles</t>
  </si>
  <si>
    <t>Total des immobilisations corporelles</t>
  </si>
  <si>
    <t>Immobilisations financières</t>
  </si>
  <si>
    <t>Total des immobilisations financières</t>
  </si>
  <si>
    <t>TOTAL ACTIF IMMOBILISE</t>
  </si>
  <si>
    <t>ACTIF CIRCULANT</t>
  </si>
  <si>
    <t>Créances d'exploitation</t>
  </si>
  <si>
    <t>Contribution de l'Etat Congolais</t>
  </si>
  <si>
    <t>Total des créances d'exploitations</t>
  </si>
  <si>
    <t>TOTAL ACTIF CIRCULANT</t>
  </si>
  <si>
    <t>TRESORERIE</t>
  </si>
  <si>
    <t>Banques, chèques postaux, caisses</t>
  </si>
  <si>
    <t>TOTAL TRESORERIE</t>
  </si>
  <si>
    <t>TOTAL ACTIF</t>
  </si>
  <si>
    <t>PASSIF</t>
  </si>
  <si>
    <t>Fonds propres</t>
  </si>
  <si>
    <t>Dotation initiale</t>
  </si>
  <si>
    <t>Résultat net de l'exercice</t>
  </si>
  <si>
    <t>Report à nouveau</t>
  </si>
  <si>
    <t>Subvention d'investissement</t>
  </si>
  <si>
    <t>Plus-value de réévaluation</t>
  </si>
  <si>
    <t>Total des fonds propres</t>
  </si>
  <si>
    <t>Dettes financières et ressources assimilées</t>
  </si>
  <si>
    <t>Emprunts et dettes financières</t>
  </si>
  <si>
    <t>Provisions financières pour risques et charges</t>
  </si>
  <si>
    <t>Total des dettes financières et ressources assimilées</t>
  </si>
  <si>
    <t>Passif circulant</t>
  </si>
  <si>
    <t>Dettes fiscales</t>
  </si>
  <si>
    <t>Personnel, charges à payer</t>
  </si>
  <si>
    <t>Prestations à payer</t>
  </si>
  <si>
    <t>Divers passifs</t>
  </si>
  <si>
    <t>Cotisations et pénalités de retard</t>
  </si>
  <si>
    <t>Ecart de conversion passif</t>
  </si>
  <si>
    <t>TOTAL PASSIF CIRCULANT</t>
  </si>
  <si>
    <t>TOTAL PASSIF</t>
  </si>
  <si>
    <t>Ratios</t>
  </si>
  <si>
    <t>Normes</t>
  </si>
  <si>
    <t>Ratio des charges de fonctionnement par rapport au total des revenus</t>
  </si>
  <si>
    <t>Inférieur ou égal à 15%</t>
  </si>
  <si>
    <t>Frais du personnel par rapport aux dépenses de fonctionnement</t>
  </si>
  <si>
    <t>Inférieur ou égal à 50%</t>
  </si>
  <si>
    <t>Ratio du résultat net par rapport aux cotisations</t>
  </si>
  <si>
    <t>Supérieur ou égal à 20%</t>
  </si>
  <si>
    <t>Ratio des réserves</t>
  </si>
  <si>
    <t>Supérieur ou égal à 3</t>
  </si>
  <si>
    <t>Ratio d’autosuffisance</t>
  </si>
  <si>
    <t>Supérieur ou égal à 120%</t>
  </si>
  <si>
    <t>Total revenus</t>
  </si>
  <si>
    <t>Variation en %</t>
  </si>
  <si>
    <t>Frais de gestion</t>
  </si>
  <si>
    <t>Total charges</t>
  </si>
  <si>
    <t>DAT</t>
  </si>
  <si>
    <t>Indicateurs suivis</t>
  </si>
  <si>
    <t>Nombre d'agents et cadres</t>
  </si>
  <si>
    <t>Nombre de dirigeants</t>
  </si>
  <si>
    <t> 3</t>
  </si>
  <si>
    <t>Nombre de consultants techniques</t>
  </si>
  <si>
    <t> 2</t>
  </si>
  <si>
    <t>Age moyen du staff interne</t>
  </si>
  <si>
    <t>33 ans</t>
  </si>
  <si>
    <t>32 ans</t>
  </si>
  <si>
    <t>13 mois</t>
  </si>
  <si>
    <t>27 mois</t>
  </si>
  <si>
    <t>23 mois</t>
  </si>
  <si>
    <t>Effectif staff féminin</t>
  </si>
  <si>
    <t>34.4%</t>
  </si>
  <si>
    <t>32.4%</t>
  </si>
  <si>
    <t>32.7%</t>
  </si>
  <si>
    <t>Taux de rétention du personnel</t>
  </si>
  <si>
    <t>Catégorie</t>
  </si>
  <si>
    <t>Dirigeants</t>
  </si>
  <si>
    <t>Cadres</t>
  </si>
  <si>
    <t>Maîtrises</t>
  </si>
  <si>
    <t>Agents d'exécution</t>
  </si>
  <si>
    <t>Consultants techniques</t>
  </si>
  <si>
    <t>Effectif général trimestriel CNSSAP</t>
  </si>
  <si>
    <t>Période </t>
  </si>
  <si>
    <t>Agents d'exécutions</t>
  </si>
  <si>
    <t>DEA/DES</t>
  </si>
  <si>
    <t>D6</t>
  </si>
  <si>
    <t xml:space="preserve">                         CAISSE NATIONALE DE SECURITE SOCIALE</t>
  </si>
  <si>
    <t xml:space="preserve">                                  DES AGENTS PUBLICS DE L’ETAT</t>
  </si>
  <si>
    <t>Prestations servies (en millions de CDF)</t>
  </si>
  <si>
    <t>Bilan (en millions de CDF)</t>
  </si>
  <si>
    <t>SIGNES, SIGLES &amp; ABREVIATIONS</t>
  </si>
  <si>
    <t xml:space="preserve">   </t>
  </si>
  <si>
    <t>: Renseignement nul</t>
  </si>
  <si>
    <t>: Agent Auxiliaire de 1ère classe</t>
  </si>
  <si>
    <t xml:space="preserve">: Agent Auxiliaire de 2ème classe </t>
  </si>
  <si>
    <t>Adm</t>
  </si>
  <si>
    <t>: Administration</t>
  </si>
  <si>
    <t>: Agent d’Administration de 1ère classe</t>
  </si>
  <si>
    <t>: Agent d’Administration de 2ème classe</t>
  </si>
  <si>
    <t>: Attaché d’Administration de 1ère classe</t>
  </si>
  <si>
    <t>: Attaché d’Administration de 2ème classe</t>
  </si>
  <si>
    <t>Bac+3</t>
  </si>
  <si>
    <t>: Graduat</t>
  </si>
  <si>
    <t>Bac+5</t>
  </si>
  <si>
    <t>: Licence</t>
  </si>
  <si>
    <t>BNR</t>
  </si>
  <si>
    <t>: Bordereau nominatif des rémunérations</t>
  </si>
  <si>
    <t>: Chef de Bureau</t>
  </si>
  <si>
    <t>: Chef de Division</t>
  </si>
  <si>
    <t>CDF</t>
  </si>
  <si>
    <t>: Franc congolais (FC)</t>
  </si>
  <si>
    <t>CM</t>
  </si>
  <si>
    <t>: Chargé de mission</t>
  </si>
  <si>
    <t>CNSSAP</t>
  </si>
  <si>
    <t>: Caisse nationale de sécurité sociale des agents publics de l’Etat</t>
  </si>
  <si>
    <t>: Cotisation part agent</t>
  </si>
  <si>
    <t>: Cotisation part Etat employeur</t>
  </si>
  <si>
    <t>: Directeur</t>
  </si>
  <si>
    <t>: Niveau bac</t>
  </si>
  <si>
    <t>: Dépôts à terme</t>
  </si>
  <si>
    <t>: Diplôme d'études approfondies</t>
  </si>
  <si>
    <t>: Femme</t>
  </si>
  <si>
    <t>: Homme</t>
  </si>
  <si>
    <t>Pub</t>
  </si>
  <si>
    <t>: Publique</t>
  </si>
  <si>
    <t>RDC </t>
  </si>
  <si>
    <t>: République Démocratique du Congo</t>
  </si>
  <si>
    <t>RH</t>
  </si>
  <si>
    <t>: Ressources humaines</t>
  </si>
  <si>
    <t>: Secrétaire Général</t>
  </si>
  <si>
    <t>: Trimestre n (n : 1, 2, 3 et 4)</t>
  </si>
  <si>
    <t>USD</t>
  </si>
  <si>
    <t>: Dollar américain</t>
  </si>
  <si>
    <r>
      <t>T</t>
    </r>
    <r>
      <rPr>
        <i/>
        <sz val="12"/>
        <rFont val="Garamond"/>
        <family val="1"/>
      </rPr>
      <t>n</t>
    </r>
  </si>
  <si>
    <t>RESSOURCES HUMAINES CNSSAP</t>
  </si>
  <si>
    <t>Variable suivante</t>
  </si>
  <si>
    <t>Variable précédente</t>
  </si>
  <si>
    <t>2021</t>
  </si>
  <si>
    <t>Affaires coutumières</t>
  </si>
  <si>
    <t>Pêche et élevage</t>
  </si>
  <si>
    <t>Aménagement du territoire et rénovation de la ville</t>
  </si>
  <si>
    <t>Décentralisation et Réforme institutionnelle</t>
  </si>
  <si>
    <t>Administration Publique</t>
  </si>
  <si>
    <t>Défense nationale</t>
  </si>
  <si>
    <t>Transport et voies de communication</t>
  </si>
  <si>
    <t>Autres Administrations Publiques</t>
  </si>
  <si>
    <t>Administration du sénat</t>
  </si>
  <si>
    <t>Enseignement primaire, secondaire et technique</t>
  </si>
  <si>
    <t>Inspection générale des finances</t>
  </si>
  <si>
    <t>Plan et suivi de la mise en œuvre de la Révolution de la modernité</t>
  </si>
  <si>
    <t>Poste et télécommunication et Nouvelles Technologies de l’Information et de la Communication</t>
  </si>
  <si>
    <t>28 mois</t>
  </si>
  <si>
    <t>Compte de résultats (en milliards de CDF)</t>
  </si>
  <si>
    <t>Valeurs immobilisées corporelles en cours</t>
  </si>
  <si>
    <t>Autres immobilisations financières</t>
  </si>
  <si>
    <t>Débiteurs divers</t>
  </si>
  <si>
    <t>Autres comptes de transition</t>
  </si>
  <si>
    <t>Revenus de la CNSSAP (en milliards de CDF)</t>
  </si>
  <si>
    <t>Charges de la CNSSAP (en milliards de CDF)</t>
  </si>
  <si>
    <t>Résultat net après impôt (en milliards de CDF)</t>
  </si>
  <si>
    <t>Conseil économique et social</t>
  </si>
  <si>
    <t>2022</t>
  </si>
  <si>
    <t>Commission nationale des droits de l'homme</t>
  </si>
  <si>
    <t>Commission nationale pour l'UNESCO</t>
  </si>
  <si>
    <t>Entreprenariat des petites et moyennes entreprises</t>
  </si>
  <si>
    <t>Formation professionnelle, metiers et artisanat</t>
  </si>
  <si>
    <t>Intégration régionales</t>
  </si>
  <si>
    <t>Prévoyance sociale</t>
  </si>
  <si>
    <t>Relation avec les partis politiques</t>
  </si>
  <si>
    <t>Sports</t>
  </si>
  <si>
    <t>2 732</t>
  </si>
  <si>
    <t>3 304</t>
  </si>
  <si>
    <t>6 545</t>
  </si>
  <si>
    <t>6 951</t>
  </si>
  <si>
    <t>12 272</t>
  </si>
  <si>
    <t>12 410</t>
  </si>
  <si>
    <t>2 888</t>
  </si>
  <si>
    <t>2 717</t>
  </si>
  <si>
    <t>2 124</t>
  </si>
  <si>
    <t>2 287</t>
  </si>
  <si>
    <t>1 387</t>
  </si>
  <si>
    <t>1 601</t>
  </si>
  <si>
    <t>7 732</t>
  </si>
  <si>
    <t>7 985</t>
  </si>
  <si>
    <t>3 353</t>
  </si>
  <si>
    <t>3 677</t>
  </si>
  <si>
    <t>2 354</t>
  </si>
  <si>
    <t>2 505</t>
  </si>
  <si>
    <t>1 124</t>
  </si>
  <si>
    <t>1 970</t>
  </si>
  <si>
    <t>2 037</t>
  </si>
  <si>
    <t>2 585</t>
  </si>
  <si>
    <t>3 171</t>
  </si>
  <si>
    <t>17 139</t>
  </si>
  <si>
    <t>17 916</t>
  </si>
  <si>
    <t>3 576</t>
  </si>
  <si>
    <t>6 544</t>
  </si>
  <si>
    <t>2 373</t>
  </si>
  <si>
    <t>2 753</t>
  </si>
  <si>
    <t>7 093</t>
  </si>
  <si>
    <t>7 410</t>
  </si>
  <si>
    <t>23 018</t>
  </si>
  <si>
    <t>23 522</t>
  </si>
  <si>
    <t>3 562</t>
  </si>
  <si>
    <t>3 795</t>
  </si>
  <si>
    <t>4 530</t>
  </si>
  <si>
    <t>5 193</t>
  </si>
  <si>
    <t>1 770</t>
  </si>
  <si>
    <t>2 041</t>
  </si>
  <si>
    <t>1 120</t>
  </si>
  <si>
    <t>1 493</t>
  </si>
  <si>
    <t>45 739</t>
  </si>
  <si>
    <t>48 899</t>
  </si>
  <si>
    <t>1 744</t>
  </si>
  <si>
    <t>2 139</t>
  </si>
  <si>
    <t>3 423</t>
  </si>
  <si>
    <t>3 734</t>
  </si>
  <si>
    <t>1 868</t>
  </si>
  <si>
    <t>2 205</t>
  </si>
  <si>
    <t>2 496</t>
  </si>
  <si>
    <t>172 204</t>
  </si>
  <si>
    <t>172 304</t>
  </si>
  <si>
    <t>190 545</t>
  </si>
  <si>
    <t>198 399</t>
  </si>
  <si>
    <t>5 486</t>
  </si>
  <si>
    <t>6 310</t>
  </si>
  <si>
    <t>14 695</t>
  </si>
  <si>
    <t>33 262</t>
  </si>
  <si>
    <t>37 027</t>
  </si>
  <si>
    <t>48 449</t>
  </si>
  <si>
    <t>32 323</t>
  </si>
  <si>
    <t>13 196</t>
  </si>
  <si>
    <t>5 517</t>
  </si>
  <si>
    <t>1 662</t>
  </si>
  <si>
    <t>1 795</t>
  </si>
  <si>
    <t>1 421</t>
  </si>
  <si>
    <t>1 605</t>
  </si>
  <si>
    <t>2 213</t>
  </si>
  <si>
    <t>15 407 394 477</t>
  </si>
  <si>
    <t>30 814 788 954</t>
  </si>
  <si>
    <t>46 222 183 432</t>
  </si>
  <si>
    <t>3 062 955 895</t>
  </si>
  <si>
    <t>6 125 911 790</t>
  </si>
  <si>
    <t>9 188 867 685</t>
  </si>
  <si>
    <t>3 718 562 502</t>
  </si>
  <si>
    <t>7 437 125 003</t>
  </si>
  <si>
    <t>11 155 687 505</t>
  </si>
  <si>
    <t>4 260 644 794</t>
  </si>
  <si>
    <t>8 521 289 588</t>
  </si>
  <si>
    <t>12 781 934 383</t>
  </si>
  <si>
    <t>4 365 231 287</t>
  </si>
  <si>
    <t>8 730 462 573</t>
  </si>
  <si>
    <t>13 095 693 860</t>
  </si>
  <si>
    <t>Rente de survie</t>
  </si>
  <si>
    <t>1 662,73</t>
  </si>
  <si>
    <t>2 248,46</t>
  </si>
  <si>
    <t>35 838,29</t>
  </si>
  <si>
    <t>35 845,87</t>
  </si>
  <si>
    <t>88 241,61</t>
  </si>
  <si>
    <t>126 335,94</t>
  </si>
  <si>
    <t>2 380,59</t>
  </si>
  <si>
    <t>2 636,49</t>
  </si>
  <si>
    <t>10 434,02</t>
  </si>
  <si>
    <t>139 406,45</t>
  </si>
  <si>
    <t>1 500,00</t>
  </si>
  <si>
    <t>133 014,39</t>
  </si>
  <si>
    <t>3 248,16</t>
  </si>
  <si>
    <t>6 392,07</t>
  </si>
  <si>
    <t>Immobilier</t>
  </si>
  <si>
    <t>33 mois</t>
  </si>
  <si>
    <t xml:space="preserve">                ANNUAIRE STATISTIQUE 2023</t>
  </si>
  <si>
    <t>STATISTIQUES FINANCIERES</t>
  </si>
  <si>
    <t>STATISTIQUES TECHNIQUES</t>
  </si>
  <si>
    <t>Effectifs cotisants Personnel EPST</t>
  </si>
  <si>
    <t>2023</t>
  </si>
  <si>
    <t>313 369</t>
  </si>
  <si>
    <t>689 908</t>
  </si>
  <si>
    <t>1 003 277</t>
  </si>
  <si>
    <t>7 578</t>
  </si>
  <si>
    <t>18 241</t>
  </si>
  <si>
    <t>7 854</t>
  </si>
  <si>
    <t>804 878</t>
  </si>
  <si>
    <t>Bas-uele</t>
  </si>
  <si>
    <t>Haut-katanga</t>
  </si>
  <si>
    <t>Haut-lomami</t>
  </si>
  <si>
    <t>Haut-uele</t>
  </si>
  <si>
    <t>Ituri</t>
  </si>
  <si>
    <t>Kasai</t>
  </si>
  <si>
    <t>Kasai central</t>
  </si>
  <si>
    <t>Kasai-oriental</t>
  </si>
  <si>
    <t>Kongo central</t>
  </si>
  <si>
    <t>Kwango</t>
  </si>
  <si>
    <t>Kwilu</t>
  </si>
  <si>
    <t>Lomami</t>
  </si>
  <si>
    <t>Lualaba</t>
  </si>
  <si>
    <t>Mai-ndombe</t>
  </si>
  <si>
    <t>Mongala</t>
  </si>
  <si>
    <t>Nord-kivu</t>
  </si>
  <si>
    <t>Nord-ubangi</t>
  </si>
  <si>
    <t>Sankuru</t>
  </si>
  <si>
    <t>Sud-kivu</t>
  </si>
  <si>
    <t>Sud-ubangi</t>
  </si>
  <si>
    <t>Tanganyika</t>
  </si>
  <si>
    <t>Tshopo</t>
  </si>
  <si>
    <t>Tshuapa</t>
  </si>
  <si>
    <t>Numérique</t>
  </si>
  <si>
    <t>Pouvoir judiciaire</t>
  </si>
  <si>
    <t>6 705</t>
  </si>
  <si>
    <t>8 557</t>
  </si>
  <si>
    <t>12 329</t>
  </si>
  <si>
    <t>6 927</t>
  </si>
  <si>
    <t>3 456</t>
  </si>
  <si>
    <t>9 551</t>
  </si>
  <si>
    <t>6 240</t>
  </si>
  <si>
    <t>3 790</t>
  </si>
  <si>
    <t>2 212</t>
  </si>
  <si>
    <t>6 877</t>
  </si>
  <si>
    <t>23 401</t>
  </si>
  <si>
    <t>11 964</t>
  </si>
  <si>
    <t>3 317</t>
  </si>
  <si>
    <t>6 844</t>
  </si>
  <si>
    <t>24 163</t>
  </si>
  <si>
    <t>4 227</t>
  </si>
  <si>
    <t>7 202</t>
  </si>
  <si>
    <t>3 568</t>
  </si>
  <si>
    <t>2 149</t>
  </si>
  <si>
    <t>1 236</t>
  </si>
  <si>
    <t>1 485</t>
  </si>
  <si>
    <t>62 399</t>
  </si>
  <si>
    <t>4 402</t>
  </si>
  <si>
    <t>5 366</t>
  </si>
  <si>
    <t>4 814</t>
  </si>
  <si>
    <t xml:space="preserve">Cotisants personnel EPST à la branche des pensions par grade </t>
  </si>
  <si>
    <t>2 463</t>
  </si>
  <si>
    <t>1 253</t>
  </si>
  <si>
    <t>3 429</t>
  </si>
  <si>
    <t>1 585</t>
  </si>
  <si>
    <t>5 338</t>
  </si>
  <si>
    <t>2 340</t>
  </si>
  <si>
    <t>1 285</t>
  </si>
  <si>
    <t>1 645</t>
  </si>
  <si>
    <t>2 501</t>
  </si>
  <si>
    <t>1 824</t>
  </si>
  <si>
    <t>10 330</t>
  </si>
  <si>
    <t>1 740</t>
  </si>
  <si>
    <t>1 286</t>
  </si>
  <si>
    <t>1 320</t>
  </si>
  <si>
    <t>5 235</t>
  </si>
  <si>
    <t>1 016</t>
  </si>
  <si>
    <t>1 676</t>
  </si>
  <si>
    <t>1 312</t>
  </si>
  <si>
    <t>1 180</t>
  </si>
  <si>
    <t>7 239</t>
  </si>
  <si>
    <t>1 396</t>
  </si>
  <si>
    <t>1 128</t>
  </si>
  <si>
    <t>1 340</t>
  </si>
  <si>
    <t>1 118</t>
  </si>
  <si>
    <t>3 356</t>
  </si>
  <si>
    <t>1 209</t>
  </si>
  <si>
    <t>2 528</t>
  </si>
  <si>
    <t>1 305</t>
  </si>
  <si>
    <t>1 003</t>
  </si>
  <si>
    <t>2 900</t>
  </si>
  <si>
    <t>2 467</t>
  </si>
  <si>
    <t>17 191</t>
  </si>
  <si>
    <t>5 509</t>
  </si>
  <si>
    <t>4 796</t>
  </si>
  <si>
    <t>1 450</t>
  </si>
  <si>
    <t>2 101</t>
  </si>
  <si>
    <t>3 277</t>
  </si>
  <si>
    <t>2 389</t>
  </si>
  <si>
    <t>1 819</t>
  </si>
  <si>
    <t>1 433</t>
  </si>
  <si>
    <t>1 395</t>
  </si>
  <si>
    <t>1 178</t>
  </si>
  <si>
    <t>1 027</t>
  </si>
  <si>
    <t>1 949</t>
  </si>
  <si>
    <t>1 317</t>
  </si>
  <si>
    <t>2 256</t>
  </si>
  <si>
    <t>3 454</t>
  </si>
  <si>
    <t>2 446</t>
  </si>
  <si>
    <t>3 355</t>
  </si>
  <si>
    <t>37 517</t>
  </si>
  <si>
    <t>3 729</t>
  </si>
  <si>
    <t>1 690</t>
  </si>
  <si>
    <t>3 885</t>
  </si>
  <si>
    <t>1 920</t>
  </si>
  <si>
    <t>1 591</t>
  </si>
  <si>
    <t>1 465</t>
  </si>
  <si>
    <t>2 006</t>
  </si>
  <si>
    <t>3 430</t>
  </si>
  <si>
    <t>1 431</t>
  </si>
  <si>
    <t>2 707</t>
  </si>
  <si>
    <t>2 985</t>
  </si>
  <si>
    <t>85 058</t>
  </si>
  <si>
    <t>3 434</t>
  </si>
  <si>
    <t>10 627</t>
  </si>
  <si>
    <t>11 622</t>
  </si>
  <si>
    <t>2 672</t>
  </si>
  <si>
    <t>3 488</t>
  </si>
  <si>
    <t>4 277</t>
  </si>
  <si>
    <t>5 897</t>
  </si>
  <si>
    <t>13 726</t>
  </si>
  <si>
    <t>13 929</t>
  </si>
  <si>
    <t>116 925</t>
  </si>
  <si>
    <t>18 768</t>
  </si>
  <si>
    <t>7 319</t>
  </si>
  <si>
    <t>14 513</t>
  </si>
  <si>
    <t>6 871</t>
  </si>
  <si>
    <t>3 699</t>
  </si>
  <si>
    <t>6 490</t>
  </si>
  <si>
    <t>5 759</t>
  </si>
  <si>
    <t>8 879</t>
  </si>
  <si>
    <t>12 532</t>
  </si>
  <si>
    <t>3 131</t>
  </si>
  <si>
    <t>6 344</t>
  </si>
  <si>
    <t>9 674</t>
  </si>
  <si>
    <t>3 764</t>
  </si>
  <si>
    <t>2 824</t>
  </si>
  <si>
    <t>10 871</t>
  </si>
  <si>
    <t>5 334</t>
  </si>
  <si>
    <t>1 487</t>
  </si>
  <si>
    <t>1 860</t>
  </si>
  <si>
    <t>2 026</t>
  </si>
  <si>
    <t>1 519</t>
  </si>
  <si>
    <t>2 279</t>
  </si>
  <si>
    <t>1 352</t>
  </si>
  <si>
    <t>2 046</t>
  </si>
  <si>
    <t>3 218</t>
  </si>
  <si>
    <t>2 691</t>
  </si>
  <si>
    <t>1 249</t>
  </si>
  <si>
    <t>1 179</t>
  </si>
  <si>
    <t>2 057</t>
  </si>
  <si>
    <t>1 849</t>
  </si>
  <si>
    <t>1 033</t>
  </si>
  <si>
    <t>2 415</t>
  </si>
  <si>
    <t>2 560</t>
  </si>
  <si>
    <t>1 758</t>
  </si>
  <si>
    <t>1 498</t>
  </si>
  <si>
    <t>1 151</t>
  </si>
  <si>
    <t>1 685</t>
  </si>
  <si>
    <t>1 699</t>
  </si>
  <si>
    <t>1 165</t>
  </si>
  <si>
    <t>1 638</t>
  </si>
  <si>
    <t>1 956</t>
  </si>
  <si>
    <t>1 879</t>
  </si>
  <si>
    <t>1 562</t>
  </si>
  <si>
    <t>3 804</t>
  </si>
  <si>
    <t>6 095</t>
  </si>
  <si>
    <t>5 448</t>
  </si>
  <si>
    <t>4 460</t>
  </si>
  <si>
    <t>2 286</t>
  </si>
  <si>
    <t>3 301</t>
  </si>
  <si>
    <t>2 882</t>
  </si>
  <si>
    <t>1 010</t>
  </si>
  <si>
    <t>1 550</t>
  </si>
  <si>
    <t>1 173</t>
  </si>
  <si>
    <t>1 357</t>
  </si>
  <si>
    <t>3 774</t>
  </si>
  <si>
    <t>4 857</t>
  </si>
  <si>
    <t>6 737</t>
  </si>
  <si>
    <t>3 970</t>
  </si>
  <si>
    <t>1 867</t>
  </si>
  <si>
    <t>1 432</t>
  </si>
  <si>
    <t>1 767</t>
  </si>
  <si>
    <t>1 898</t>
  </si>
  <si>
    <t>1 066</t>
  </si>
  <si>
    <t>3 621</t>
  </si>
  <si>
    <t>2 351</t>
  </si>
  <si>
    <t>4 632</t>
  </si>
  <si>
    <t>8 714</t>
  </si>
  <si>
    <t>7 142</t>
  </si>
  <si>
    <t>13 577</t>
  </si>
  <si>
    <t>12 689</t>
  </si>
  <si>
    <t>6 776</t>
  </si>
  <si>
    <t>1 821</t>
  </si>
  <si>
    <t>1 172</t>
  </si>
  <si>
    <t>1 556</t>
  </si>
  <si>
    <t>1 191</t>
  </si>
  <si>
    <t>1 558</t>
  </si>
  <si>
    <t>1 092</t>
  </si>
  <si>
    <t>1 222</t>
  </si>
  <si>
    <t>5 704</t>
  </si>
  <si>
    <t>3 177</t>
  </si>
  <si>
    <t>11 243</t>
  </si>
  <si>
    <t>14 740</t>
  </si>
  <si>
    <t>17 678</t>
  </si>
  <si>
    <t>16 377</t>
  </si>
  <si>
    <t>12 945</t>
  </si>
  <si>
    <t>1 854</t>
  </si>
  <si>
    <t>1 017</t>
  </si>
  <si>
    <t>10 350</t>
  </si>
  <si>
    <t>9 320</t>
  </si>
  <si>
    <t>24 241</t>
  </si>
  <si>
    <t>45 461</t>
  </si>
  <si>
    <t>60 331</t>
  </si>
  <si>
    <t>72 941</t>
  </si>
  <si>
    <t>62 354</t>
  </si>
  <si>
    <t>18 778</t>
  </si>
  <si>
    <t>6 810</t>
  </si>
  <si>
    <t>1 766</t>
  </si>
  <si>
    <t>33 367 659 153</t>
  </si>
  <si>
    <t>66 735 318 307</t>
  </si>
  <si>
    <t>4 467 477 731</t>
  </si>
  <si>
    <t>8 934 955 462</t>
  </si>
  <si>
    <t>7 959 162 458</t>
  </si>
  <si>
    <t>15 918 324 916</t>
  </si>
  <si>
    <t>8 512 246 114</t>
  </si>
  <si>
    <t>17 024 492 228</t>
  </si>
  <si>
    <t>12 428 772 850</t>
  </si>
  <si>
    <t>24 857 545 701</t>
  </si>
  <si>
    <t>CPA (part salariale, 4%)</t>
  </si>
  <si>
    <t>CPE (part patronale, 8%)</t>
  </si>
  <si>
    <t>Cotisations trimestrielles hors Personnel EPST à la branche des pensions (en CDF)</t>
  </si>
  <si>
    <t>60 485 369 239</t>
  </si>
  <si>
    <t>120 970 738 478</t>
  </si>
  <si>
    <t>181 456 107 717</t>
  </si>
  <si>
    <t>19 867 531 279</t>
  </si>
  <si>
    <t>39 735 062 557</t>
  </si>
  <si>
    <t>20 305 500 791</t>
  </si>
  <si>
    <t>40 611 001 582</t>
  </si>
  <si>
    <t>20 312 337 169</t>
  </si>
  <si>
    <t>40 624 674 339</t>
  </si>
  <si>
    <t>6 238</t>
  </si>
  <si>
    <t>Quotient de vieillesse (ratio de dépendance) de la branche des pensions</t>
  </si>
  <si>
    <t>Taux de répartition pure de la branche des pensions</t>
  </si>
  <si>
    <t>Rapport démographique optimal de remplacement de la branche des pensions</t>
  </si>
  <si>
    <t>Effectifs Agents de carrière</t>
  </si>
  <si>
    <t>1 329</t>
  </si>
  <si>
    <t>5 005</t>
  </si>
  <si>
    <t>Effectifs Personnel EPST</t>
  </si>
  <si>
    <t>1 233</t>
  </si>
  <si>
    <t>4 909</t>
  </si>
  <si>
    <t>Retraités Agents de carrière payés par grade</t>
  </si>
  <si>
    <t>Retraités Personnel ESPT payés par grade en 2023</t>
  </si>
  <si>
    <t xml:space="preserve">Retraités Agents de carrière payés par grade et par sexe </t>
  </si>
  <si>
    <t>Retraités Personnel ESPT payés par grade et par sexe</t>
  </si>
  <si>
    <t>(-)65</t>
  </si>
  <si>
    <t>65 à 69</t>
  </si>
  <si>
    <t>70 à 74</t>
  </si>
  <si>
    <t>75 à 79</t>
  </si>
  <si>
    <t>(+)79</t>
  </si>
  <si>
    <t>Retraités Agents de carrière payés par grade et par tranche d'âge</t>
  </si>
  <si>
    <t>Retraités Personnel ESPT payés par grade et par tranche d'âge</t>
  </si>
  <si>
    <t>Retraités Personnel EPST payés par grade et par tranche d'âge</t>
  </si>
  <si>
    <t>Retraités Agents de carrière payés par âge et par sexe</t>
  </si>
  <si>
    <t>Retraités Personnel ESPT payés par âge et par sexe</t>
  </si>
  <si>
    <t>Retraités Agents de carrière payés par province et par grade</t>
  </si>
  <si>
    <t>Provinces</t>
  </si>
  <si>
    <t>Bas-Uélé</t>
  </si>
  <si>
    <t>Haut-Katanga</t>
  </si>
  <si>
    <t>Haut-Lomami</t>
  </si>
  <si>
    <t>Haut-Uélé</t>
  </si>
  <si>
    <t>Kasaï</t>
  </si>
  <si>
    <t>Kasaï central</t>
  </si>
  <si>
    <t>3 221</t>
  </si>
  <si>
    <t>Nord-Ubangi</t>
  </si>
  <si>
    <t>Sud-Ubangi</t>
  </si>
  <si>
    <t>Retraités Personnel ESPT payés par province et par grade</t>
  </si>
  <si>
    <t>M</t>
  </si>
  <si>
    <t xml:space="preserve">Retraités Agents de carrière payés par province et par sexe </t>
  </si>
  <si>
    <t>%</t>
  </si>
  <si>
    <t>2 631</t>
  </si>
  <si>
    <t>4 189</t>
  </si>
  <si>
    <t>1 375</t>
  </si>
  <si>
    <t>1 518</t>
  </si>
  <si>
    <t>1 466</t>
  </si>
  <si>
    <t xml:space="preserve">Retraités Agents de carrière payés par province et par tranche d'âge </t>
  </si>
  <si>
    <t xml:space="preserve">Retraités Personnel ESPT payés par province et par tranche d'âge </t>
  </si>
  <si>
    <t>Agents de carrière</t>
  </si>
  <si>
    <t>Personnel EPST</t>
  </si>
  <si>
    <t>1 571,3</t>
  </si>
  <si>
    <t>1 526,1</t>
  </si>
  <si>
    <t>1 827,3</t>
  </si>
  <si>
    <t>12 729,1</t>
  </si>
  <si>
    <t>1 361,2</t>
  </si>
  <si>
    <t>1 610,1</t>
  </si>
  <si>
    <t>1 615,9</t>
  </si>
  <si>
    <t>2 013,9</t>
  </si>
  <si>
    <t>14 760,3</t>
  </si>
  <si>
    <t>12 746,4</t>
  </si>
  <si>
    <t>Pension</t>
  </si>
  <si>
    <t>Sexe</t>
  </si>
  <si>
    <t>Age moyen</t>
  </si>
  <si>
    <t>154 015,9</t>
  </si>
  <si>
    <t>166 529,2</t>
  </si>
  <si>
    <t>Moyenne générale</t>
  </si>
  <si>
    <t>160 272,5</t>
  </si>
  <si>
    <t>Pension de retraite moyenne mensuelle (en CDF)</t>
  </si>
  <si>
    <t>900 342,3</t>
  </si>
  <si>
    <t>958 379,5</t>
  </si>
  <si>
    <t>929 360,9</t>
  </si>
  <si>
    <t>489 042 025</t>
  </si>
  <si>
    <t>1 053 913 708</t>
  </si>
  <si>
    <t>667 686 494</t>
  </si>
  <si>
    <t>2 210 642 227</t>
  </si>
  <si>
    <t>1 218 984 372</t>
  </si>
  <si>
    <t>2 912 724 439</t>
  </si>
  <si>
    <t>1 259 575 345</t>
  </si>
  <si>
    <t>1 148 256 055</t>
  </si>
  <si>
    <t>1 186 840 755</t>
  </si>
  <si>
    <t>3 594 672 155</t>
  </si>
  <si>
    <t>1 432 263 730</t>
  </si>
  <si>
    <t>1 299 449 740</t>
  </si>
  <si>
    <t>1 279 326 650</t>
  </si>
  <si>
    <t>4 011 040 120</t>
  </si>
  <si>
    <t>12 729 078 941</t>
  </si>
  <si>
    <t>221 413 560</t>
  </si>
  <si>
    <t>92 477 840</t>
  </si>
  <si>
    <t>121 461 026</t>
  </si>
  <si>
    <t>126 277 830</t>
  </si>
  <si>
    <t>340 216 696</t>
  </si>
  <si>
    <t>347 407 420</t>
  </si>
  <si>
    <t>298 219 230</t>
  </si>
  <si>
    <t>153 895 330</t>
  </si>
  <si>
    <t>799 521 980</t>
  </si>
  <si>
    <t>1 361 152 236</t>
  </si>
  <si>
    <t>Pensions de retraite mensuelles pour les retraités Agents de carrière (en CDF)</t>
  </si>
  <si>
    <t>Pensions de retraite mensuelles pour les retraités Personnel ESPT (en CDF)</t>
  </si>
  <si>
    <t>Pensions de retraite par grade pour les retraités Agents de carrière (en millions de CDF)</t>
  </si>
  <si>
    <t>Pensions de retraite par grade et par sexe pour les retraités Agents de carrière (en CDF)</t>
  </si>
  <si>
    <t>Pensions de retraite par grade et par sexe pour les retraités personnel ESPT (en CDF)</t>
  </si>
  <si>
    <t>Pensions de retraite par grade et par tranche d'âge pour les retraités Personnel ESPT (en CDF)</t>
  </si>
  <si>
    <t>Pensions de retraite par tranche d'âge et par sexe pour les retraités Personnel ESPT (en CDF)</t>
  </si>
  <si>
    <t>COTISATIONS DE LA BRANCHE DES PENSIONS</t>
  </si>
  <si>
    <t>Cotisants à la branche des pensions</t>
  </si>
  <si>
    <t>Cotisations trimestrielles du personnel EPST à la branche des pensions (en CDF)</t>
  </si>
  <si>
    <t>Taux de support potentiel (rapport démographique) de la branche des pensions</t>
  </si>
  <si>
    <t>Cotisants Personnel EPST à la branche des pensions par grade</t>
  </si>
  <si>
    <t xml:space="preserve">Cotisants hors Personnel EPST à la branche des pensions par grade </t>
  </si>
  <si>
    <t xml:space="preserve">Cotisants hors Personnel EPST à la branche des pensions par administration publique </t>
  </si>
  <si>
    <t xml:space="preserve">Cotisants Personnel EPST à la branche des pensions par province </t>
  </si>
  <si>
    <t xml:space="preserve">Cotisants hors Personnel EPST à la branche des pensions par province </t>
  </si>
  <si>
    <t>Cotisants hors Personnel EPST à la branche des pensions par province et par grade</t>
  </si>
  <si>
    <t>Cotisants Personnel EPST à la branche des pensions par province et par grade</t>
  </si>
  <si>
    <t>Cotisants hors Personnel EPST à la branche des pensions par administration publique et par province</t>
  </si>
  <si>
    <t>Cotisants hors Personnel EPST à la branche des pensions par administration publique et par grade</t>
  </si>
  <si>
    <t>PRESTATIONS DE LA BRANCHE DES PENSIONS</t>
  </si>
  <si>
    <t>Retraités Personnel ESPT payés par grade</t>
  </si>
  <si>
    <t>Pensions de retraite par grade pour les retraités Personnel ESPT (en millions de CDF)</t>
  </si>
  <si>
    <t>Rente de survie mensuelle totale pour les ayants droit des Agents de carrière (en CDF)</t>
  </si>
  <si>
    <t>Rente de survie mensuelle totale pour les ayants droit du Personnel EPST (en CDF)</t>
  </si>
  <si>
    <t>Retraités Agents de carrière payés par grade et par sexe</t>
  </si>
  <si>
    <t xml:space="preserve">Retraités Agents de carrière payés par âge et par sexe </t>
  </si>
  <si>
    <t>Retraités Agents de carrière payés par province et par sexe</t>
  </si>
  <si>
    <t>Retraités Personnel ESPT payés par province et par sexe</t>
  </si>
  <si>
    <t>Retraités Personnel ESPT payés par province et par tranche d'âge</t>
  </si>
  <si>
    <t>Age et pension de retraite mensuelle moyens par sexe</t>
  </si>
  <si>
    <t>Pensions de retraite par grade et par tranche d'âge pour les retraités Agents de carrière (en CDF)</t>
  </si>
  <si>
    <t>Pensions de retraite par tranche d'âge et par sexe pour les retraités Agents de carrière (en CDF)</t>
  </si>
  <si>
    <t>Pensions de retraite par province et par grade pour les retraités Agents de carrière (en CDF)</t>
  </si>
  <si>
    <t>Pensions de retraite par province et par grade pour les retraités Personnel ESPT (en CDF)</t>
  </si>
  <si>
    <t>Pensions de retraite par province et par sexe pour les retraités Agents de carrière (en CDF)</t>
  </si>
  <si>
    <t>Pensions de retraite par province et par sexe pour les retraités Personnel ESPT (en CDF)</t>
  </si>
  <si>
    <t>Pensions de retraite par province et par tranche d'âge pour les retraités Agents de carrière (en CDF)</t>
  </si>
  <si>
    <t>Pensions de retraite par province et par tranche d'âge pour les retraités Personnel ESPT (en CDF)</t>
  </si>
  <si>
    <t>COTISATIONS DE LA BRANCHE DES RISQUES PROFESSIONNELS</t>
  </si>
  <si>
    <t>Cotisants à la branche des risques professionnels</t>
  </si>
  <si>
    <t>Cotisations trimestrielles de la branche des risques professionnels (en CDF)</t>
  </si>
  <si>
    <t>PRESTATIONS DE LA BRANCHE DES RISQUES PROFESSIONNELS</t>
  </si>
  <si>
    <t>REGIME COMPLEMENTAIRE</t>
  </si>
  <si>
    <t>COTISATIONS DU REGIME COMPLEMENTAIRE</t>
  </si>
  <si>
    <t>Cotisants au régime complémentaire</t>
  </si>
  <si>
    <t>Cotisations trimestrielles du régime complémentaire (en CDF)</t>
  </si>
  <si>
    <t>PRESTATIONS DU REGIME COMPLEMENTAIRE</t>
  </si>
  <si>
    <t>REFORME DU BASCULEMENT</t>
  </si>
  <si>
    <t>RESSOURCES DE LA REFORME DU BASCULEMENT</t>
  </si>
  <si>
    <t>Droit d’entrée des assurés basculés à la CNSSAP (en CDF)</t>
  </si>
  <si>
    <t>PRESTATIONS DE LA REFORME DU BASCULEMENT</t>
  </si>
  <si>
    <t>Bénéficiaires des prestations de la réforme du basculement</t>
  </si>
  <si>
    <t>Ayants droit des retraités basculés décédés</t>
  </si>
  <si>
    <t>Retraités basculés payés par grade</t>
  </si>
  <si>
    <t>Prestations servies aux assurés basculés (en millions de CDF)</t>
  </si>
  <si>
    <t>Pensions de retraite mensuelles pour les retraités basculés (en CDF)</t>
  </si>
  <si>
    <t>Pensions de retraite par grade pour les retraités basculés (en millions de CDF)</t>
  </si>
  <si>
    <t>Retraités basculés payés par grade et par sexe</t>
  </si>
  <si>
    <t>Retraités basculés payés par grade et par tranche d'âge</t>
  </si>
  <si>
    <t>Retraités basculés payés par âge et par sexe</t>
  </si>
  <si>
    <t>Retraités basculés payés par province et par grade</t>
  </si>
  <si>
    <t>Retraités basculés payés par province et par sexe</t>
  </si>
  <si>
    <t>Retraités basculés payés par province et par tranche d'âge</t>
  </si>
  <si>
    <t>Effectifs retraités basculés décédés et nombre d’enfants par grade</t>
  </si>
  <si>
    <t>Pensions de retraite par grade et par sexe pour les retraités basculés (en CDF)</t>
  </si>
  <si>
    <t>Pensions de retraite par grade et par tranche d'âge pour les retraités basculés (en CDF)</t>
  </si>
  <si>
    <t>Pensions de retraite par tranche d'âge et par sexe pour les retraités basculés (en CDF)</t>
  </si>
  <si>
    <t>Pensions de retraite par province et par grade pour les retraités basculés (en CDF)</t>
  </si>
  <si>
    <t>Pensions de retraite par province et par sexe pour les retraités basculés (en CDF)</t>
  </si>
  <si>
    <t>Pensions de retraite par province et par tranche d'âge pour les retraités basculés (en CDF)</t>
  </si>
  <si>
    <t>Investissements (en millions d’USD)</t>
  </si>
  <si>
    <t>Évolution des indicateurs de performance</t>
  </si>
  <si>
    <t>Évolution des revenus de la CNSSAP (en milliards de CDF)</t>
  </si>
  <si>
    <t>Évolution des charges de la CNSSAP (en milliards de CDF)</t>
  </si>
  <si>
    <t>Évolution du résultat net après impôt (en milliards de CDF)</t>
  </si>
  <si>
    <t>Evolution trimestrielle de l'effectif du staff CNSSAP</t>
  </si>
  <si>
    <t>Bientôt disponible</t>
  </si>
  <si>
    <t>Effectifs cotisants</t>
  </si>
  <si>
    <r>
      <t>1</t>
    </r>
    <r>
      <rPr>
        <b/>
        <sz val="11"/>
        <color rgb="FF000000"/>
        <rFont val="Times New Roman"/>
        <family val="1"/>
      </rPr>
      <t> </t>
    </r>
    <r>
      <rPr>
        <b/>
        <sz val="11"/>
        <color rgb="FF000000"/>
        <rFont val="Garamond"/>
        <family val="1"/>
      </rPr>
      <t>003</t>
    </r>
    <r>
      <rPr>
        <b/>
        <sz val="11"/>
        <color rgb="FF000000"/>
        <rFont val="Times New Roman"/>
        <family val="1"/>
      </rPr>
      <t> </t>
    </r>
    <r>
      <rPr>
        <b/>
        <sz val="11"/>
        <color rgb="FF000000"/>
        <rFont val="Garamond"/>
        <family val="1"/>
      </rPr>
      <t>277</t>
    </r>
    <r>
      <rPr>
        <b/>
        <sz val="12"/>
        <color theme="1"/>
        <rFont val="Garamond"/>
        <family val="1"/>
      </rPr>
      <t xml:space="preserve"> </t>
    </r>
  </si>
  <si>
    <t>Total (1% du salaire de base)</t>
  </si>
  <si>
    <t xml:space="preserve">Cotisants à la branche des risques professionnels </t>
  </si>
  <si>
    <t>Bientôt disponible…</t>
  </si>
  <si>
    <t>Effectifs retraités basculés</t>
  </si>
  <si>
    <t>4 522</t>
  </si>
  <si>
    <t>Effectifs ayants droit basculés</t>
  </si>
  <si>
    <t xml:space="preserve">Ayants droit des retraités basculés décédés </t>
  </si>
  <si>
    <t>Bénéficiaires</t>
  </si>
  <si>
    <t>Conjoint</t>
  </si>
  <si>
    <t>Orphelin</t>
  </si>
  <si>
    <t>4 005</t>
  </si>
  <si>
    <t xml:space="preserve">Retraités basculés payés par grade et par tranche d'âge </t>
  </si>
  <si>
    <t>2 158</t>
  </si>
  <si>
    <t>1 953</t>
  </si>
  <si>
    <t xml:space="preserve">Retraités basculés payés par province et par grade </t>
  </si>
  <si>
    <t>Kasaï-Central</t>
  </si>
  <si>
    <t>Kasaï-Oriental</t>
  </si>
  <si>
    <t>Mai-Ndombe</t>
  </si>
  <si>
    <t xml:space="preserve">Retraités basculés payés par province et par sexe </t>
  </si>
  <si>
    <t>2 327</t>
  </si>
  <si>
    <t>2 692</t>
  </si>
  <si>
    <t xml:space="preserve">Retraités basculés payés par province et par tranche d'âge </t>
  </si>
  <si>
    <t>Effectifs retraités décédés</t>
  </si>
  <si>
    <t>Total enfants</t>
  </si>
  <si>
    <t>1 491</t>
  </si>
  <si>
    <t>1 404</t>
  </si>
  <si>
    <t>1 117</t>
  </si>
  <si>
    <t>8 916</t>
  </si>
  <si>
    <t>9 711,5</t>
  </si>
  <si>
    <t>8 557,9</t>
  </si>
  <si>
    <t>18 269,4</t>
  </si>
  <si>
    <t>11 933,2</t>
  </si>
  <si>
    <t>Pension de retraite mensuelle moyenne (en CDF)</t>
  </si>
  <si>
    <t>130 891</t>
  </si>
  <si>
    <t>123 939</t>
  </si>
  <si>
    <t xml:space="preserve">Moyenne </t>
  </si>
  <si>
    <t>127 415</t>
  </si>
  <si>
    <t>906 243</t>
  </si>
  <si>
    <t>921 109</t>
  </si>
  <si>
    <t>Moyenne</t>
  </si>
  <si>
    <t>913 676</t>
  </si>
  <si>
    <t>9 711 491 550</t>
  </si>
  <si>
    <t>692 758 300</t>
  </si>
  <si>
    <t>838 294 200</t>
  </si>
  <si>
    <t>756 492 020</t>
  </si>
  <si>
    <t>2 287 544 520</t>
  </si>
  <si>
    <t>761 077 080</t>
  </si>
  <si>
    <t>756 180 130</t>
  </si>
  <si>
    <t>800 662 390</t>
  </si>
  <si>
    <t>2 317 919 600</t>
  </si>
  <si>
    <t>908 394 870</t>
  </si>
  <si>
    <t>783 915 290</t>
  </si>
  <si>
    <t>794 544 710</t>
  </si>
  <si>
    <t>2 486 854 870</t>
  </si>
  <si>
    <t>933 301 950</t>
  </si>
  <si>
    <t>824 874 250</t>
  </si>
  <si>
    <t>860 996 360</t>
  </si>
  <si>
    <t>2 619 172 560</t>
  </si>
  <si>
    <t>4 265,15</t>
  </si>
  <si>
    <t>1 174,83</t>
  </si>
  <si>
    <t>9 711,50</t>
  </si>
  <si>
    <t>En%</t>
  </si>
  <si>
    <t>8 557 889 503</t>
  </si>
  <si>
    <t>561 149 220</t>
  </si>
  <si>
    <t>831 856 283</t>
  </si>
  <si>
    <t>674 667 750</t>
  </si>
  <si>
    <t>2 067 673 253</t>
  </si>
  <si>
    <t>656 843 000</t>
  </si>
  <si>
    <t>734 972 540</t>
  </si>
  <si>
    <t>682 561 870</t>
  </si>
  <si>
    <t>2 074 377 410</t>
  </si>
  <si>
    <t>690 392 570</t>
  </si>
  <si>
    <t>673 998 280</t>
  </si>
  <si>
    <t>698 360 600</t>
  </si>
  <si>
    <t>2 062 751 450</t>
  </si>
  <si>
    <t>721 849 400</t>
  </si>
  <si>
    <t>793 216 270</t>
  </si>
  <si>
    <t>838 021 720</t>
  </si>
  <si>
    <t>2 353 087 390</t>
  </si>
  <si>
    <t>Autres charges exceptionnelles</t>
  </si>
  <si>
    <t>1 133,25</t>
  </si>
  <si>
    <t>46 374,94</t>
  </si>
  <si>
    <t>2 561,92</t>
  </si>
  <si>
    <t>48 936,86</t>
  </si>
  <si>
    <t>219 827,47</t>
  </si>
  <si>
    <t>269 897,58</t>
  </si>
  <si>
    <t>20 578,04</t>
  </si>
  <si>
    <t>22 958,63</t>
  </si>
  <si>
    <t>Titres à CT et Bons du Trésor à Court-Terme</t>
  </si>
  <si>
    <t>21 436,81</t>
  </si>
  <si>
    <t>128 675,36</t>
  </si>
  <si>
    <t>150 112,17</t>
  </si>
  <si>
    <t>442 968,38</t>
  </si>
  <si>
    <t>28 888,80</t>
  </si>
  <si>
    <t>Titres publics</t>
  </si>
  <si>
    <t>36 mois</t>
  </si>
  <si>
    <t>32 ,9%</t>
  </si>
  <si>
    <t>Effectif général CNSSAP 2023</t>
  </si>
  <si>
    <t>6 971</t>
  </si>
  <si>
    <t>24 622</t>
  </si>
  <si>
    <t>14 718</t>
  </si>
  <si>
    <t>24 924</t>
  </si>
  <si>
    <t>9 835</t>
  </si>
  <si>
    <t>29 893</t>
  </si>
  <si>
    <t>32 562</t>
  </si>
  <si>
    <t>25 190</t>
  </si>
  <si>
    <t>9 301</t>
  </si>
  <si>
    <t>64 931</t>
  </si>
  <si>
    <t>39 716</t>
  </si>
  <si>
    <t>34 317</t>
  </si>
  <si>
    <t>80 483</t>
  </si>
  <si>
    <t>18 956</t>
  </si>
  <si>
    <t>10 780</t>
  </si>
  <si>
    <t>25 446</t>
  </si>
  <si>
    <t>22 653</t>
  </si>
  <si>
    <t>14 679</t>
  </si>
  <si>
    <t>49 192</t>
  </si>
  <si>
    <t>12 353</t>
  </si>
  <si>
    <t>20 819</t>
  </si>
  <si>
    <t>43 348</t>
  </si>
  <si>
    <t>20 138</t>
  </si>
  <si>
    <t>16 077</t>
  </si>
  <si>
    <t>21 928</t>
  </si>
  <si>
    <t>16 076</t>
  </si>
  <si>
    <t>26 445</t>
  </si>
  <si>
    <t>60 867</t>
  </si>
  <si>
    <t>48 391</t>
  </si>
  <si>
    <t>52 005</t>
  </si>
  <si>
    <t>451 490</t>
  </si>
  <si>
    <t>37 191</t>
  </si>
  <si>
    <t>1 270</t>
  </si>
  <si>
    <t>3 645</t>
  </si>
  <si>
    <t>6 914</t>
  </si>
  <si>
    <t>1 071</t>
  </si>
  <si>
    <t>1 309</t>
  </si>
  <si>
    <t>2 948</t>
  </si>
  <si>
    <t>2 760</t>
  </si>
  <si>
    <t>1 155</t>
  </si>
  <si>
    <t>1 319</t>
  </si>
  <si>
    <t>1 827</t>
  </si>
  <si>
    <t>2 725</t>
  </si>
  <si>
    <t>2 028</t>
  </si>
  <si>
    <t>1 927</t>
  </si>
  <si>
    <t>1 306</t>
  </si>
  <si>
    <t>1 533</t>
  </si>
  <si>
    <t>1 460</t>
  </si>
  <si>
    <t>2 408</t>
  </si>
  <si>
    <t>3 460</t>
  </si>
  <si>
    <t>2 947</t>
  </si>
  <si>
    <t>1 264</t>
  </si>
  <si>
    <t>2 201</t>
  </si>
  <si>
    <t>3 106</t>
  </si>
  <si>
    <t>4 448</t>
  </si>
  <si>
    <t>1 134</t>
  </si>
  <si>
    <t>7 500</t>
  </si>
  <si>
    <t>5 648</t>
  </si>
  <si>
    <t>10 862</t>
  </si>
  <si>
    <t>21 094</t>
  </si>
  <si>
    <t>28 368</t>
  </si>
  <si>
    <t>25 960</t>
  </si>
  <si>
    <t>13 878</t>
  </si>
  <si>
    <t>2 016</t>
  </si>
  <si>
    <t>1 302</t>
  </si>
  <si>
    <t>2 347</t>
  </si>
  <si>
    <t>2 846</t>
  </si>
  <si>
    <t>4 549</t>
  </si>
  <si>
    <t>4 445</t>
  </si>
  <si>
    <t>1 315</t>
  </si>
  <si>
    <t>2 552</t>
  </si>
  <si>
    <t>1 074</t>
  </si>
  <si>
    <t>1 310</t>
  </si>
  <si>
    <t>2 438</t>
  </si>
  <si>
    <t>2 251</t>
  </si>
  <si>
    <t>3 600</t>
  </si>
  <si>
    <t>3 197</t>
  </si>
  <si>
    <t>1 495</t>
  </si>
  <si>
    <t>2 785</t>
  </si>
  <si>
    <t>1 544</t>
  </si>
  <si>
    <t>1 959</t>
  </si>
  <si>
    <t>1 070</t>
  </si>
  <si>
    <t>1 422</t>
  </si>
  <si>
    <t>1 048</t>
  </si>
  <si>
    <t>2 559</t>
  </si>
  <si>
    <t>2 896</t>
  </si>
  <si>
    <t>1 028</t>
  </si>
  <si>
    <t>2 410</t>
  </si>
  <si>
    <t>2 122</t>
  </si>
  <si>
    <t>2 802</t>
  </si>
  <si>
    <t>2 586</t>
  </si>
  <si>
    <t>1 379</t>
  </si>
  <si>
    <t>2 225</t>
  </si>
  <si>
    <t>2 264</t>
  </si>
  <si>
    <t>1 843</t>
  </si>
  <si>
    <t>1 198</t>
  </si>
  <si>
    <t>2 206</t>
  </si>
  <si>
    <t>2 390</t>
  </si>
  <si>
    <t>1 388</t>
  </si>
  <si>
    <t>1 749</t>
  </si>
  <si>
    <t>4 081</t>
  </si>
  <si>
    <t>1 206</t>
  </si>
  <si>
    <t>1 417</t>
  </si>
  <si>
    <t>1 757</t>
  </si>
  <si>
    <t>1 088</t>
  </si>
  <si>
    <t>8 750</t>
  </si>
  <si>
    <t>2 366</t>
  </si>
  <si>
    <t>19 243</t>
  </si>
  <si>
    <t>1 018</t>
  </si>
  <si>
    <t>6 157</t>
  </si>
  <si>
    <t>2 716</t>
  </si>
  <si>
    <t>1 181</t>
  </si>
  <si>
    <t>1 341</t>
  </si>
  <si>
    <t>22 165</t>
  </si>
  <si>
    <t>1 582</t>
  </si>
  <si>
    <t>1 210</t>
  </si>
  <si>
    <t>3 228</t>
  </si>
  <si>
    <t>1 596</t>
  </si>
  <si>
    <t>2 615</t>
  </si>
  <si>
    <t>22 844</t>
  </si>
  <si>
    <t>1 001</t>
  </si>
  <si>
    <t>2 570</t>
  </si>
  <si>
    <t>1 031</t>
  </si>
  <si>
    <t>1 595</t>
  </si>
  <si>
    <t>17 439</t>
  </si>
  <si>
    <t>5 990</t>
  </si>
  <si>
    <t>2 647</t>
  </si>
  <si>
    <t>4 371</t>
  </si>
  <si>
    <t>16 740</t>
  </si>
  <si>
    <t>10 933</t>
  </si>
  <si>
    <t>21 079</t>
  </si>
  <si>
    <t>3 334</t>
  </si>
  <si>
    <t>1 598</t>
  </si>
  <si>
    <t>2 951</t>
  </si>
  <si>
    <t>1 586</t>
  </si>
  <si>
    <t>3 199</t>
  </si>
  <si>
    <t>3 359</t>
  </si>
  <si>
    <t>23 560</t>
  </si>
  <si>
    <t>5 427</t>
  </si>
  <si>
    <t>1 499</t>
  </si>
  <si>
    <t>3 061</t>
  </si>
  <si>
    <t>1 185</t>
  </si>
  <si>
    <t>1 917</t>
  </si>
  <si>
    <t>25 050</t>
  </si>
  <si>
    <t>1 059</t>
  </si>
  <si>
    <t>30 232 977 290</t>
  </si>
  <si>
    <r>
      <t>4</t>
    </r>
    <r>
      <rPr>
        <b/>
        <sz val="12"/>
        <color theme="1"/>
        <rFont val="Times New Roman"/>
        <family val="1"/>
      </rPr>
      <t> </t>
    </r>
    <r>
      <rPr>
        <b/>
        <sz val="12"/>
        <color theme="1"/>
        <rFont val="Garamond"/>
        <family val="1"/>
      </rPr>
      <t>522</t>
    </r>
  </si>
  <si>
    <r>
      <t>9</t>
    </r>
    <r>
      <rPr>
        <b/>
        <sz val="12"/>
        <color theme="1"/>
        <rFont val="Times New Roman"/>
        <family val="1"/>
      </rPr>
      <t> </t>
    </r>
    <r>
      <rPr>
        <b/>
        <sz val="12"/>
        <color theme="1"/>
        <rFont val="Garamond"/>
        <family val="1"/>
      </rPr>
      <t>460</t>
    </r>
  </si>
  <si>
    <r>
      <t>13</t>
    </r>
    <r>
      <rPr>
        <b/>
        <sz val="12"/>
        <color theme="1"/>
        <rFont val="Times New Roman"/>
        <family val="1"/>
      </rPr>
      <t> </t>
    </r>
    <r>
      <rPr>
        <b/>
        <sz val="12"/>
        <color theme="1"/>
        <rFont val="Garamond"/>
        <family val="1"/>
      </rPr>
      <t>982</t>
    </r>
  </si>
  <si>
    <r>
      <t>4</t>
    </r>
    <r>
      <rPr>
        <b/>
        <sz val="12"/>
        <color theme="1"/>
        <rFont val="Times New Roman"/>
        <family val="1"/>
      </rPr>
      <t> </t>
    </r>
    <r>
      <rPr>
        <b/>
        <sz val="12"/>
        <color theme="1"/>
        <rFont val="Garamond"/>
        <family val="1"/>
      </rPr>
      <t>152</t>
    </r>
  </si>
  <si>
    <t xml:space="preserve">Retraités Personnel EPST payés par province et par sexe </t>
  </si>
  <si>
    <t>Retraités Agents de carrière payés par province et par tranche d'âge</t>
  </si>
  <si>
    <t>Cotisations des agents toutes catégories confondues à la branche des pensions par grade (en CDF)</t>
  </si>
  <si>
    <t>Cotisations des agents toutes catégories confondues à la branche des pensions par province (en millions de CDF)</t>
  </si>
  <si>
    <t>Cotisations des agents toutes catégories confondues à la branche des pensions par province et par grade (en millions de CDF)</t>
  </si>
  <si>
    <t>Cotisations des agents toutes catégories confondues à la branche des pensions par administration publique et par grade (en millions de CDF)</t>
  </si>
  <si>
    <t>Cotisations des agents toutes catégories confondues à la branche des pensions par administration publique (en millions de CDF)</t>
  </si>
  <si>
    <t>Cotisations des agents toutes catégories confondues à la branche des pensions par administration publique et par province (en millions de CDF)</t>
  </si>
  <si>
    <t>Droit d'entrée des retraités basculés à la CNSSAP (en CDF)</t>
  </si>
  <si>
    <t>19 620 214 980</t>
  </si>
  <si>
    <t xml:space="preserve">Age et pension de retraite mensuelle moyens par sexe </t>
  </si>
  <si>
    <t>Rente mensuelle totale pour les ayants droit basculés (en CDF)</t>
  </si>
  <si>
    <t>Investissement (en millions d’USD)</t>
  </si>
  <si>
    <t>CPA (4%)</t>
  </si>
  <si>
    <t>CPE (8%)</t>
  </si>
  <si>
    <t>Ratio démographique optimal de remplacement/branche des pensions</t>
  </si>
  <si>
    <t>Pension de retraite par province et grade/retraités Agents de carrière (en millions de CDF)</t>
  </si>
  <si>
    <t>Pension de retraite par province et grade/retraités EPST (en millions de CDF)</t>
  </si>
  <si>
    <t>Pension de retraite par province et grade/retraités Agents de carrière (en CDF)</t>
  </si>
  <si>
    <t>Pension de retraite par province et par sexe/retraités EPST (en CDF)</t>
  </si>
  <si>
    <t>Pension de retraite par province et tranche d'âge/retraités Agents de carrière (en CDF)</t>
  </si>
  <si>
    <t>Pension de retraite par province et par tranche d'âge/retraités EPST (en CDF)</t>
  </si>
  <si>
    <t>Age et pension de retraite mensuelle moyenne par sexe hors SG/retraités basculés</t>
  </si>
  <si>
    <t>Cotisations toutes catégories confondues/branche des pensions par province (en CDF)</t>
  </si>
  <si>
    <t>Cotisations toutes catégories confondues/branche des pensions par administration publique  (en CDF)</t>
  </si>
  <si>
    <t>Cotisations toutes catégories confondues/branche des pensions par grade (en CDF)</t>
  </si>
  <si>
    <t>Cotisations toutes catégories confondues/branche des pensions par administration publique et par province (en millions de CDF)</t>
  </si>
  <si>
    <t>Cotisations toutes catégories confondues/branche des pensions par administration publique et par grade (en millions de CDF)</t>
  </si>
  <si>
    <t>Rapport démographique (Taux de support potentiel)/branche des pensions</t>
  </si>
  <si>
    <t>Quotient de vieillesse (ratio de dépendance)/branche des pensions</t>
  </si>
  <si>
    <t>Taux de répartition pure/branche des pensions</t>
  </si>
  <si>
    <t>REGIME DE BASE : BRANCHE DES RISQUES PROFESSIONNELS</t>
  </si>
  <si>
    <t>REGIME DE BASE : BRANCHE DES PENSIONS</t>
  </si>
  <si>
    <t>Effectif général CNSSAP en 2023</t>
  </si>
  <si>
    <t>Cotisants hors personnel EPST/branche des pensions par province et par grade</t>
  </si>
  <si>
    <t xml:space="preserve">Cotisants hors personnel EPST par grade </t>
  </si>
  <si>
    <t>Cotisants hors personnel EPST par administration publique</t>
  </si>
  <si>
    <t>Cotisants personnel EPST par province</t>
  </si>
  <si>
    <t>Cotisants hors personnel EPST par province</t>
  </si>
  <si>
    <t>Effectifs cotisants hors personnel EPST</t>
  </si>
  <si>
    <t>Cotisants personnel EPST/branche des pensions par province et par grade</t>
  </si>
  <si>
    <t xml:space="preserve">Cotisants hors personnel EPST branche des pensions par administration publique et par province </t>
  </si>
  <si>
    <t>Cotisants hors personnel EPST par administration publique et par grade</t>
  </si>
  <si>
    <t>Cotisations trimestrielles hors personnel EPST/branche des pensions (en CDF)</t>
  </si>
  <si>
    <t>Cotisations trimestrielles personnel EPST/branche des pensions (en CDF)</t>
  </si>
  <si>
    <t>Age et pension de retraite mensuelle moyenne par sexe pour les SG/retraités basculés</t>
  </si>
  <si>
    <t>Variable précédante</t>
  </si>
  <si>
    <t>qqqqq</t>
  </si>
  <si>
    <t>Affiliation</t>
  </si>
  <si>
    <t>:</t>
  </si>
  <si>
    <t>Rattachement de l’agent public au régime de sécurité sociale institué, tant au niveau de ses obligations (cotisations) que de ses droits (prestations).</t>
  </si>
  <si>
    <t xml:space="preserve">Annuité </t>
  </si>
  <si>
    <t>Pourcentage du salaire de référence retenu pour le calcul de la pension que l’assuré acquiert par année de service.</t>
  </si>
  <si>
    <t>Assuré</t>
  </si>
  <si>
    <t>Agent public affilié au régime de sécurité sociale contributif institué par la loi.</t>
  </si>
  <si>
    <t>Cotisants hors Personnel EPST</t>
  </si>
  <si>
    <t xml:space="preserve">Agents de carrière des services publics de l'Etat ; Magistrats ; Personnel académique et scientifique, administratif et technique de l'enseignement supérieur et universitaire. </t>
  </si>
  <si>
    <t>Cotisation (sociale)</t>
  </si>
  <si>
    <t>Montant prélevé sur les salaires des agents publics, majoré de la contribution de l’Etat en tant qu’employeur, destiné au financement du régime de sécurité sociale institué en leur faveur.</t>
  </si>
  <si>
    <t>Immatriculation</t>
  </si>
  <si>
    <t>Procédure administrative par laquelle un organisme de sécurité sociale identifie ses assujettis, les enregistre dans ses livres et attribue à chacun un numéro de sécurité sociale.</t>
  </si>
  <si>
    <t>Invalidité</t>
  </si>
  <si>
    <t>Réduction partielle ou totale des capacités physiques ou mentales de travail suite à un accident de travail, rendant le travailleur inapte à poursuivre son travail habituel.</t>
  </si>
  <si>
    <t>Maladie professionnelle</t>
  </si>
  <si>
    <t>Maladie reconnue par une loi, un règlement comme causée par le travail assigné à un agent public.</t>
  </si>
  <si>
    <t>Allocation régulière versée au titre d'assurance vieillesse, d’invalidité et de survivant.</t>
  </si>
  <si>
    <t>Prestataire</t>
  </si>
  <si>
    <t>Bénéficiaire d’une prestation servie par la CNSSAP.</t>
  </si>
  <si>
    <t>Prestations (sociales)</t>
  </si>
  <si>
    <t>Prestations en espèce ou en nature que les organisme de protection sociale versent à leurs bénéficiaires.</t>
  </si>
  <si>
    <t xml:space="preserve">: </t>
  </si>
  <si>
    <t>Cotisation part agent</t>
  </si>
  <si>
    <t>Cotisation part Etat employeur</t>
  </si>
  <si>
    <t>Directeur</t>
  </si>
  <si>
    <t>Niveau bac</t>
  </si>
  <si>
    <t>Dépôts à terme</t>
  </si>
  <si>
    <t>Diplôme d'études approfondies</t>
  </si>
  <si>
    <t>Femme</t>
  </si>
  <si>
    <t>Homme</t>
  </si>
  <si>
    <t>Publique</t>
  </si>
  <si>
    <t>République Démocratique du Congo</t>
  </si>
  <si>
    <t>Ressources humaines</t>
  </si>
  <si>
    <t>Secrétaire Général</t>
  </si>
  <si>
    <t>Trimestre n (n : 1, 2, 3 et 4)</t>
  </si>
  <si>
    <t>Dollar américain</t>
  </si>
  <si>
    <t>Rapport démographique</t>
  </si>
  <si>
    <t>Régime complémentaire</t>
  </si>
  <si>
    <t>Régime institué par la Loi n°22/031 portant régime spécial de sécurité sociale des agents publics de l’Etat et financé suivant les dispositions des alinéas 2 et 3 de l’article 3 de l’Arrêté interministériel n°002/CAB.VPMIN/FP-MA-ISP/MINETAT/BUDGET/MIN.FINANCES du 30 décembre 2022 fixant les modalités de perception des cotisations sociales à la CNSSAP.</t>
  </si>
  <si>
    <t>Régime de base</t>
  </si>
  <si>
    <t xml:space="preserve">Régime institué par la Loi n°22/031 portant régime spécial de sécurité sociale des agents publics de l’Etat, qui comprend la branche des pensions, la branche des risques professionnels et la branche des prestations aux familles. </t>
  </si>
  <si>
    <t>Allocation versée aux survivants d’un assujetti décédé.</t>
  </si>
  <si>
    <t>DEFINITION DES CONCEPTS</t>
  </si>
  <si>
    <t>EPST</t>
  </si>
  <si>
    <t>: Enseignement Primaire, Secondaire et Technique</t>
  </si>
  <si>
    <t xml:space="preserve">Age et pension de retraite moyenne mensuelle par sexe hors SG </t>
  </si>
  <si>
    <t xml:space="preserve">Age et pension de retraite moyenne mensuelle par sexe pour les SG </t>
  </si>
  <si>
    <t>Pensions de retraite mensuelles pour les retraités de l'ESPT (en CDF)</t>
  </si>
  <si>
    <t>Pensions de retraite par grade pour les Agents de carrière (en millions de CDF)</t>
  </si>
  <si>
    <t>Pensions de retraite par grade et par sexe pour les Agents de carrière (en CDF)</t>
  </si>
  <si>
    <t>Pensions de retraite par grade et par tranche d'âge pour les Agents de carrière (en CDF)</t>
  </si>
  <si>
    <t>Pensions de retraite par grade et par tranche d'âge personnel ESPT (en CDF)</t>
  </si>
  <si>
    <t>Pensions de retraite par grade et par sexe personnel ESPT (en CDF)</t>
  </si>
  <si>
    <t>Pensions de retraite par grade Personnels EPST (en millions de CDF)</t>
  </si>
  <si>
    <t>Pensions de retraite par tranche d'âge et par sexe Personnel ESPT (en CDF)</t>
  </si>
  <si>
    <t>Rente de survie mensuelle totale pour les ayants droit de l'EPST (en CDF)</t>
  </si>
  <si>
    <t>Cotisations trimestrielles à la branche des risques professionnels (en CDF)</t>
  </si>
  <si>
    <t xml:space="preserve">Effectifs cotisants au régime complémentaire </t>
  </si>
  <si>
    <t>Pensions de retraite par grade Retraités basculés (en millions de CDF)</t>
  </si>
  <si>
    <t>Pensions de retraite par grade et par sexe Retraités basculés (en CDF)</t>
  </si>
  <si>
    <t>Pensions de retraite par grade et par tranche d'âge Retraités basculés (en CDF)</t>
  </si>
  <si>
    <t>Pensions de retraite par tranche d'âge et par sexe Retraités basculés (en CDF)</t>
  </si>
  <si>
    <t>Pensions de retraite par province et par grade Retraités basculés (en CDF)</t>
  </si>
  <si>
    <t>Pensions de retraite par province et par sexe Retraités basculés (en CDF)</t>
  </si>
  <si>
    <t>Pensions de retraite par province et par tranche d'âge Retraités basculés (en CDF)</t>
  </si>
  <si>
    <t>Rente de survie mensuelle totale ayants droit retraités basculés (en CDF)</t>
  </si>
  <si>
    <t>Indice qui montre le nombre de cotisants qui supportent la pension d’un retraité.</t>
  </si>
  <si>
    <t>(1) Cliquez sur le signe (+) dans la marge gauche pour ouvrir les rubriques</t>
  </si>
  <si>
    <t>Pensions de retraite par tranche d'âge et par sexe pour les Agents de carrière (en CDF)</t>
  </si>
  <si>
    <t>Varibale suivante</t>
  </si>
  <si>
    <t>Pour lire l'annuaire :</t>
  </si>
  <si>
    <t>(2) Cliquez sur l'intitulé de la variable pour accéder à l'information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</si>
</sst>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;\(#,##0\)"/>
    <numFmt numFmtId="166" formatCode="0.0%"/>
    <numFmt numFmtId="167" formatCode="#,##0.0"/>
    <numFmt numFmtId="168" formatCode="#,##0.00;\(#,##0.00\)"/>
    <numFmt numFmtId="169" formatCode="[$-1240C]d\ mmm\ yyyy;@"/>
    <numFmt numFmtId="170" formatCode="#,##0.0;\(#,##0.0\)"/>
    <numFmt numFmtId="171" formatCode="0.000%"/>
    <numFmt numFmtId="172" formatCode="0.0"/>
  </numFmts>
  <fonts count="45" x14ac:knownFonts="1">
    <font>
      <sz val="12"/>
      <color theme="1"/>
      <name val="Calibri"/>
      <family val="2"/>
      <scheme val="minor"/>
    </font>
    <font>
      <b/>
      <sz val="12"/>
      <color rgb="FFFF6E23"/>
      <name val="Arial"/>
      <family val="2"/>
    </font>
    <font>
      <b/>
      <sz val="10"/>
      <color rgb="FFFF6E23"/>
      <name val="Arial"/>
      <family val="2"/>
    </font>
    <font>
      <b/>
      <sz val="12"/>
      <color rgb="FF542C73"/>
      <name val="Arial"/>
      <family val="2"/>
    </font>
    <font>
      <b/>
      <sz val="10"/>
      <color rgb="FF542C73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12"/>
      <color rgb="FFFA7D00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264D93"/>
      <name val="Arial"/>
      <family val="2"/>
    </font>
    <font>
      <sz val="10"/>
      <color theme="1"/>
      <name val="Arial"/>
      <family val="2"/>
    </font>
    <font>
      <b/>
      <sz val="12"/>
      <color indexed="40"/>
      <name val="Arial"/>
      <family val="2"/>
    </font>
    <font>
      <b/>
      <sz val="10"/>
      <color rgb="FF00976D"/>
      <name val="Arial"/>
      <family val="2"/>
    </font>
    <font>
      <b/>
      <sz val="11"/>
      <color rgb="FF31849B"/>
      <name val="Garamond"/>
      <family val="1"/>
    </font>
    <font>
      <sz val="12"/>
      <color theme="1"/>
      <name val="Garamond"/>
      <family val="1"/>
    </font>
    <font>
      <b/>
      <sz val="18"/>
      <name val="Garamond"/>
      <family val="1"/>
    </font>
    <font>
      <b/>
      <sz val="16"/>
      <color theme="0"/>
      <name val="Garamond"/>
      <family val="1"/>
    </font>
    <font>
      <b/>
      <sz val="12"/>
      <color rgb="FFFF6E23"/>
      <name val="Garamond"/>
      <family val="1"/>
    </font>
    <font>
      <sz val="12"/>
      <name val="Garamond"/>
      <family val="1"/>
    </font>
    <font>
      <sz val="16"/>
      <color theme="1"/>
      <name val="Garamond"/>
      <family val="1"/>
    </font>
    <font>
      <b/>
      <sz val="14"/>
      <name val="Garamond"/>
      <family val="1"/>
    </font>
    <font>
      <b/>
      <sz val="12"/>
      <name val="Garamond"/>
      <family val="1"/>
    </font>
    <font>
      <i/>
      <sz val="12"/>
      <name val="Garamond"/>
      <family val="1"/>
    </font>
    <font>
      <b/>
      <i/>
      <sz val="12"/>
      <color rgb="FF00B050"/>
      <name val="Garamond"/>
      <family val="1"/>
    </font>
    <font>
      <b/>
      <i/>
      <sz val="12"/>
      <color rgb="FFFF0000"/>
      <name val="Garamond"/>
      <family val="1"/>
    </font>
    <font>
      <b/>
      <sz val="14"/>
      <color theme="1"/>
      <name val="Garamond"/>
      <family val="1"/>
    </font>
    <font>
      <b/>
      <sz val="12"/>
      <color rgb="FF00B0F0"/>
      <name val="Garamond"/>
      <family val="1"/>
    </font>
    <font>
      <b/>
      <sz val="12"/>
      <color rgb="FF00B050"/>
      <name val="Garamond"/>
      <family val="1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b/>
      <sz val="16"/>
      <color theme="1"/>
      <name val="Garamond"/>
      <family val="1"/>
    </font>
    <font>
      <b/>
      <sz val="12"/>
      <color theme="0"/>
      <name val="Garamond"/>
      <family val="1"/>
    </font>
    <font>
      <b/>
      <sz val="11"/>
      <color rgb="FF000000"/>
      <name val="Garamond"/>
      <family val="1"/>
    </font>
    <font>
      <b/>
      <sz val="11"/>
      <color rgb="FF000000"/>
      <name val="Times New Roman"/>
      <family val="1"/>
    </font>
    <font>
      <i/>
      <sz val="12"/>
      <color theme="1"/>
      <name val="Garamond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Garamond"/>
      <family val="1"/>
    </font>
    <font>
      <sz val="12"/>
      <color rgb="FFFF0000"/>
      <name val="Garamond"/>
      <family val="1"/>
    </font>
    <font>
      <b/>
      <i/>
      <sz val="12"/>
      <color rgb="FF0070C0"/>
      <name val="Garamond"/>
      <family val="1"/>
    </font>
    <font>
      <b/>
      <u/>
      <sz val="12"/>
      <color rgb="FF0070C0"/>
      <name val="Garamond"/>
      <family val="1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rgb="FFC0C0C0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6" tint="0.39997558519241921"/>
        <bgColor rgb="FFC0C0C0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40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rgb="FFD6DFED"/>
      </bottom>
      <diagonal/>
    </border>
    <border>
      <left/>
      <right/>
      <top/>
      <bottom style="thin">
        <color rgb="FF264D93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/>
      <top/>
      <bottom style="thin">
        <color rgb="FF00976D"/>
      </bottom>
      <diagonal/>
    </border>
    <border>
      <left/>
      <right/>
      <top/>
      <bottom style="thin">
        <color rgb="FFE6E6E6"/>
      </bottom>
      <diagonal/>
    </border>
    <border>
      <left/>
      <right style="thick">
        <color theme="0"/>
      </right>
      <top/>
      <bottom style="thin">
        <color rgb="FFE6E6E6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rgb="FFE6E6E6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 style="thin">
        <color indexed="64"/>
      </bottom>
      <diagonal/>
    </border>
    <border>
      <left/>
      <right style="thick">
        <color theme="0"/>
      </right>
      <top style="thin">
        <color rgb="FFE6E6E6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rgb="FFE6E6E6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theme="0"/>
      </left>
      <right style="thick">
        <color theme="0"/>
      </right>
      <top/>
      <bottom style="thin">
        <color theme="1"/>
      </bottom>
      <diagonal/>
    </border>
    <border>
      <left style="thick">
        <color theme="0"/>
      </left>
      <right/>
      <top/>
      <bottom style="thin">
        <color theme="1"/>
      </bottom>
      <diagonal/>
    </border>
    <border>
      <left style="thick">
        <color theme="0"/>
      </left>
      <right/>
      <top/>
      <bottom style="thin">
        <color theme="2"/>
      </bottom>
      <diagonal/>
    </border>
    <border>
      <left style="thick">
        <color theme="0"/>
      </left>
      <right/>
      <top style="thin">
        <color theme="2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ck">
        <color theme="0"/>
      </right>
      <top style="thin">
        <color theme="1"/>
      </top>
      <bottom style="thin">
        <color rgb="FFE6E6E6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ck">
        <color theme="0"/>
      </left>
      <right style="thick">
        <color theme="0"/>
      </right>
      <top style="thin">
        <color theme="1"/>
      </top>
      <bottom/>
      <diagonal/>
    </border>
    <border>
      <left/>
      <right style="thick">
        <color theme="0"/>
      </right>
      <top style="thin">
        <color theme="1"/>
      </top>
      <bottom/>
      <diagonal/>
    </border>
    <border>
      <left/>
      <right style="thick">
        <color theme="0"/>
      </right>
      <top style="thin">
        <color indexed="64"/>
      </top>
      <bottom style="thin">
        <color rgb="FFE6E6E6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indexed="64"/>
      </bottom>
      <diagonal/>
    </border>
    <border>
      <left/>
      <right style="thick">
        <color theme="0"/>
      </right>
      <top style="thin">
        <color theme="1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rgb="FFE6E6E6"/>
      </bottom>
      <diagonal/>
    </border>
    <border>
      <left/>
      <right/>
      <top style="thin">
        <color indexed="64"/>
      </top>
      <bottom style="thin">
        <color rgb="FFE6E6E6"/>
      </bottom>
      <diagonal/>
    </border>
    <border>
      <left style="thick">
        <color theme="0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ck">
        <color theme="0"/>
      </right>
      <top style="thin">
        <color rgb="FFE6E6E6"/>
      </top>
      <bottom style="thin">
        <color rgb="FFE6E6E6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n">
        <color rgb="FFE6E6E6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1"/>
      </bottom>
      <diagonal/>
    </border>
  </borders>
  <cellStyleXfs count="25">
    <xf numFmtId="0" fontId="0" fillId="0" borderId="0"/>
    <xf numFmtId="0" fontId="8" fillId="0" borderId="0">
      <alignment vertical="top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9" fontId="1" fillId="0" borderId="0" applyNumberFormat="0">
      <alignment horizontal="left"/>
    </xf>
    <xf numFmtId="49" fontId="2" fillId="0" borderId="0" applyNumberFormat="0">
      <alignment horizontal="left"/>
    </xf>
    <xf numFmtId="49" fontId="3" fillId="0" borderId="0">
      <alignment horizontal="left"/>
    </xf>
    <xf numFmtId="49" fontId="4" fillId="0" borderId="0">
      <alignment horizontal="left"/>
    </xf>
    <xf numFmtId="49" fontId="5" fillId="0" borderId="2" applyNumberFormat="0" applyFont="0" applyAlignment="0" applyProtection="0">
      <alignment horizontal="left"/>
    </xf>
    <xf numFmtId="0" fontId="6" fillId="2" borderId="3" applyNumberFormat="0" applyAlignment="0" applyProtection="0"/>
    <xf numFmtId="0" fontId="7" fillId="0" borderId="1" applyNumberFormat="0" applyFill="0" applyAlignment="0" applyProtection="0"/>
    <xf numFmtId="0" fontId="8" fillId="0" borderId="0">
      <alignment vertical="top"/>
    </xf>
    <xf numFmtId="49" fontId="9" fillId="3" borderId="0" applyBorder="0" applyProtection="0">
      <alignment horizontal="right" vertical="center"/>
    </xf>
    <xf numFmtId="0" fontId="8" fillId="0" borderId="0">
      <alignment vertical="top"/>
    </xf>
    <xf numFmtId="9" fontId="12" fillId="0" borderId="0" applyFont="0" applyFill="0" applyBorder="0" applyAlignment="0" applyProtection="0"/>
    <xf numFmtId="0" fontId="10" fillId="4" borderId="4" applyNumberFormat="0" applyFont="0" applyFill="0" applyAlignment="0" applyProtection="0"/>
    <xf numFmtId="49" fontId="13" fillId="0" borderId="5">
      <alignment horizontal="right" vertical="center"/>
    </xf>
    <xf numFmtId="0" fontId="14" fillId="0" borderId="0" applyNumberFormat="0"/>
    <xf numFmtId="0" fontId="14" fillId="0" borderId="0" applyNumberFormat="0"/>
    <xf numFmtId="0" fontId="15" fillId="0" borderId="0" applyNumberFormat="0" applyFill="0" applyBorder="0" applyAlignment="0" applyProtection="0"/>
    <xf numFmtId="49" fontId="9" fillId="0" borderId="6" applyNumberFormat="0" applyFont="0" applyFill="0" applyAlignment="0" applyProtection="0">
      <alignment horizontal="left"/>
    </xf>
    <xf numFmtId="9" fontId="12" fillId="0" borderId="0" applyFont="0" applyFill="0" applyBorder="0" applyAlignment="0" applyProtection="0"/>
    <xf numFmtId="49" fontId="16" fillId="0" borderId="7">
      <alignment horizontal="right" vertical="center"/>
    </xf>
    <xf numFmtId="3" fontId="9" fillId="7" borderId="8" applyNumberFormat="0" applyAlignment="0">
      <alignment horizontal="right" vertical="center"/>
    </xf>
    <xf numFmtId="164" fontId="12" fillId="0" borderId="0" applyFont="0" applyFill="0" applyBorder="0" applyAlignment="0" applyProtection="0"/>
  </cellStyleXfs>
  <cellXfs count="522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/>
    <xf numFmtId="0" fontId="17" fillId="0" borderId="0" xfId="0" applyFont="1"/>
    <xf numFmtId="0" fontId="20" fillId="5" borderId="0" xfId="0" applyFont="1" applyFill="1" applyAlignment="1">
      <alignment vertical="center"/>
    </xf>
    <xf numFmtId="0" fontId="21" fillId="0" borderId="0" xfId="4" applyNumberFormat="1" applyFont="1">
      <alignment horizontal="left"/>
    </xf>
    <xf numFmtId="0" fontId="23" fillId="0" borderId="0" xfId="0" applyFont="1"/>
    <xf numFmtId="165" fontId="22" fillId="4" borderId="9" xfId="23" applyNumberFormat="1" applyFont="1" applyFill="1" applyBorder="1" applyAlignment="1">
      <alignment horizontal="left"/>
    </xf>
    <xf numFmtId="165" fontId="22" fillId="4" borderId="9" xfId="23" applyNumberFormat="1" applyFont="1" applyFill="1" applyBorder="1" applyAlignment="1">
      <alignment horizontal="right"/>
    </xf>
    <xf numFmtId="165" fontId="22" fillId="10" borderId="9" xfId="23" applyNumberFormat="1" applyFont="1" applyFill="1" applyBorder="1" applyAlignment="1">
      <alignment horizontal="right"/>
    </xf>
    <xf numFmtId="166" fontId="22" fillId="4" borderId="9" xfId="21" applyNumberFormat="1" applyFont="1" applyFill="1" applyBorder="1" applyAlignment="1">
      <alignment horizontal="right"/>
    </xf>
    <xf numFmtId="0" fontId="24" fillId="0" borderId="0" xfId="0" applyFont="1"/>
    <xf numFmtId="0" fontId="22" fillId="0" borderId="0" xfId="0" applyFont="1"/>
    <xf numFmtId="0" fontId="25" fillId="0" borderId="26" xfId="22" applyNumberFormat="1" applyFont="1" applyBorder="1">
      <alignment horizontal="right" vertical="center"/>
    </xf>
    <xf numFmtId="49" fontId="25" fillId="0" borderId="26" xfId="22" applyFont="1" applyBorder="1">
      <alignment horizontal="right" vertical="center"/>
    </xf>
    <xf numFmtId="49" fontId="25" fillId="0" borderId="27" xfId="22" applyFont="1" applyBorder="1">
      <alignment horizontal="right" vertical="center"/>
    </xf>
    <xf numFmtId="0" fontId="22" fillId="0" borderId="12" xfId="0" applyFont="1" applyBorder="1"/>
    <xf numFmtId="0" fontId="25" fillId="0" borderId="25" xfId="22" applyNumberFormat="1" applyFont="1" applyBorder="1" applyAlignment="1">
      <alignment horizontal="left" vertical="center"/>
    </xf>
    <xf numFmtId="165" fontId="22" fillId="4" borderId="17" xfId="23" applyNumberFormat="1" applyFont="1" applyFill="1" applyBorder="1" applyAlignment="1">
      <alignment horizontal="left"/>
    </xf>
    <xf numFmtId="165" fontId="22" fillId="4" borderId="18" xfId="23" applyNumberFormat="1" applyFont="1" applyFill="1" applyBorder="1" applyAlignment="1">
      <alignment horizontal="left"/>
    </xf>
    <xf numFmtId="0" fontId="25" fillId="0" borderId="26" xfId="22" applyNumberFormat="1" applyFont="1" applyBorder="1" applyAlignment="1">
      <alignment horizontal="left" vertical="center"/>
    </xf>
    <xf numFmtId="0" fontId="25" fillId="0" borderId="26" xfId="22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5" fillId="0" borderId="31" xfId="22" applyNumberFormat="1" applyFont="1" applyBorder="1" applyAlignment="1">
      <alignment horizontal="left" vertical="center"/>
    </xf>
    <xf numFmtId="3" fontId="25" fillId="8" borderId="31" xfId="22" applyNumberFormat="1" applyFont="1" applyFill="1" applyBorder="1">
      <alignment horizontal="right" vertical="center"/>
    </xf>
    <xf numFmtId="165" fontId="22" fillId="4" borderId="18" xfId="23" applyNumberFormat="1" applyFont="1" applyFill="1" applyBorder="1" applyAlignment="1">
      <alignment horizontal="right"/>
    </xf>
    <xf numFmtId="165" fontId="22" fillId="10" borderId="18" xfId="23" applyNumberFormat="1" applyFont="1" applyFill="1" applyBorder="1" applyAlignment="1">
      <alignment horizontal="right"/>
    </xf>
    <xf numFmtId="3" fontId="25" fillId="0" borderId="31" xfId="22" applyNumberFormat="1" applyFont="1" applyBorder="1">
      <alignment horizontal="right" vertical="center"/>
    </xf>
    <xf numFmtId="0" fontId="25" fillId="0" borderId="31" xfId="22" applyNumberFormat="1" applyFont="1" applyBorder="1">
      <alignment horizontal="right" vertical="center"/>
    </xf>
    <xf numFmtId="0" fontId="25" fillId="6" borderId="31" xfId="22" applyNumberFormat="1" applyFont="1" applyFill="1" applyBorder="1">
      <alignment horizontal="right" vertical="center"/>
    </xf>
    <xf numFmtId="165" fontId="22" fillId="4" borderId="19" xfId="23" applyNumberFormat="1" applyFont="1" applyFill="1" applyBorder="1" applyAlignment="1">
      <alignment horizontal="left"/>
    </xf>
    <xf numFmtId="165" fontId="22" fillId="4" borderId="31" xfId="23" applyNumberFormat="1" applyFont="1" applyFill="1" applyBorder="1" applyAlignment="1">
      <alignment horizontal="right"/>
    </xf>
    <xf numFmtId="0" fontId="25" fillId="0" borderId="19" xfId="22" applyNumberFormat="1" applyFont="1" applyBorder="1">
      <alignment horizontal="right" vertical="center"/>
    </xf>
    <xf numFmtId="165" fontId="22" fillId="4" borderId="32" xfId="23" applyNumberFormat="1" applyFont="1" applyFill="1" applyBorder="1" applyAlignment="1">
      <alignment horizontal="left"/>
    </xf>
    <xf numFmtId="165" fontId="22" fillId="4" borderId="33" xfId="23" applyNumberFormat="1" applyFont="1" applyFill="1" applyBorder="1" applyAlignment="1">
      <alignment horizontal="left"/>
    </xf>
    <xf numFmtId="165" fontId="22" fillId="4" borderId="33" xfId="23" applyNumberFormat="1" applyFont="1" applyFill="1" applyBorder="1" applyAlignment="1">
      <alignment horizontal="right"/>
    </xf>
    <xf numFmtId="165" fontId="22" fillId="10" borderId="33" xfId="23" applyNumberFormat="1" applyFont="1" applyFill="1" applyBorder="1" applyAlignment="1">
      <alignment horizontal="right"/>
    </xf>
    <xf numFmtId="9" fontId="22" fillId="4" borderId="18" xfId="21" applyFont="1" applyFill="1" applyBorder="1" applyAlignment="1">
      <alignment horizontal="right"/>
    </xf>
    <xf numFmtId="0" fontId="25" fillId="0" borderId="10" xfId="22" applyNumberFormat="1" applyFont="1" applyBorder="1" applyAlignment="1">
      <alignment horizontal="left" vertical="center"/>
    </xf>
    <xf numFmtId="0" fontId="25" fillId="0" borderId="10" xfId="22" applyNumberFormat="1" applyFont="1" applyBorder="1">
      <alignment horizontal="right" vertical="center"/>
    </xf>
    <xf numFmtId="0" fontId="22" fillId="0" borderId="35" xfId="0" applyFont="1" applyBorder="1"/>
    <xf numFmtId="0" fontId="22" fillId="0" borderId="11" xfId="0" applyFont="1" applyBorder="1"/>
    <xf numFmtId="166" fontId="22" fillId="4" borderId="18" xfId="21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22" fillId="0" borderId="10" xfId="22" applyNumberFormat="1" applyFont="1" applyBorder="1" applyAlignment="1">
      <alignment horizontal="left" vertical="center"/>
    </xf>
    <xf numFmtId="0" fontId="25" fillId="0" borderId="37" xfId="22" applyNumberFormat="1" applyFont="1" applyBorder="1" applyAlignment="1">
      <alignment horizontal="left" vertical="center"/>
    </xf>
    <xf numFmtId="165" fontId="22" fillId="4" borderId="38" xfId="23" applyNumberFormat="1" applyFont="1" applyFill="1" applyBorder="1" applyAlignment="1">
      <alignment horizontal="left"/>
    </xf>
    <xf numFmtId="165" fontId="22" fillId="4" borderId="39" xfId="23" applyNumberFormat="1" applyFont="1" applyFill="1" applyBorder="1" applyAlignment="1">
      <alignment horizontal="left"/>
    </xf>
    <xf numFmtId="0" fontId="25" fillId="0" borderId="24" xfId="22" applyNumberFormat="1" applyFont="1" applyBorder="1">
      <alignment horizontal="right" vertical="center"/>
    </xf>
    <xf numFmtId="0" fontId="25" fillId="0" borderId="13" xfId="22" applyNumberFormat="1" applyFont="1" applyBorder="1" applyAlignment="1">
      <alignment horizontal="left" vertical="center"/>
    </xf>
    <xf numFmtId="0" fontId="25" fillId="0" borderId="15" xfId="22" applyNumberFormat="1" applyFont="1" applyBorder="1" applyAlignment="1">
      <alignment horizontal="left" vertical="center"/>
    </xf>
    <xf numFmtId="0" fontId="25" fillId="0" borderId="14" xfId="22" applyNumberFormat="1" applyFont="1" applyBorder="1">
      <alignment horizontal="right" vertical="center"/>
    </xf>
    <xf numFmtId="165" fontId="22" fillId="4" borderId="16" xfId="23" applyNumberFormat="1" applyFont="1" applyFill="1" applyBorder="1" applyAlignment="1">
      <alignment horizontal="right"/>
    </xf>
    <xf numFmtId="165" fontId="22" fillId="4" borderId="15" xfId="23" applyNumberFormat="1" applyFont="1" applyFill="1" applyBorder="1" applyAlignment="1">
      <alignment horizontal="left"/>
    </xf>
    <xf numFmtId="0" fontId="25" fillId="0" borderId="13" xfId="22" applyNumberFormat="1" applyFont="1" applyBorder="1">
      <alignment horizontal="right" vertical="center"/>
    </xf>
    <xf numFmtId="165" fontId="22" fillId="4" borderId="9" xfId="23" applyNumberFormat="1" applyFont="1" applyFill="1" applyBorder="1" applyAlignment="1">
      <alignment horizontal="center"/>
    </xf>
    <xf numFmtId="165" fontId="25" fillId="4" borderId="23" xfId="23" applyNumberFormat="1" applyFont="1" applyFill="1" applyBorder="1" applyAlignment="1">
      <alignment horizontal="center"/>
    </xf>
    <xf numFmtId="165" fontId="25" fillId="4" borderId="24" xfId="23" applyNumberFormat="1" applyFont="1" applyFill="1" applyBorder="1" applyAlignment="1">
      <alignment horizontal="right"/>
    </xf>
    <xf numFmtId="0" fontId="22" fillId="0" borderId="21" xfId="0" applyFont="1" applyBorder="1"/>
    <xf numFmtId="3" fontId="22" fillId="0" borderId="21" xfId="0" applyNumberFormat="1" applyFont="1" applyBorder="1"/>
    <xf numFmtId="165" fontId="25" fillId="4" borderId="19" xfId="23" applyNumberFormat="1" applyFont="1" applyFill="1" applyBorder="1" applyAlignment="1">
      <alignment horizontal="left"/>
    </xf>
    <xf numFmtId="166" fontId="22" fillId="10" borderId="9" xfId="21" applyNumberFormat="1" applyFont="1" applyFill="1" applyBorder="1" applyAlignment="1">
      <alignment horizontal="right"/>
    </xf>
    <xf numFmtId="9" fontId="22" fillId="10" borderId="9" xfId="21" applyFont="1" applyFill="1" applyBorder="1" applyAlignment="1">
      <alignment horizontal="right"/>
    </xf>
    <xf numFmtId="166" fontId="22" fillId="10" borderId="18" xfId="21" applyNumberFormat="1" applyFont="1" applyFill="1" applyBorder="1" applyAlignment="1">
      <alignment horizontal="right"/>
    </xf>
    <xf numFmtId="165" fontId="22" fillId="4" borderId="33" xfId="23" applyNumberFormat="1" applyFont="1" applyFill="1" applyBorder="1" applyAlignment="1">
      <alignment horizontal="center"/>
    </xf>
    <xf numFmtId="0" fontId="25" fillId="0" borderId="0" xfId="4" applyNumberFormat="1" applyFont="1">
      <alignment horizontal="left"/>
    </xf>
    <xf numFmtId="0" fontId="25" fillId="0" borderId="0" xfId="4" applyNumberFormat="1" applyFont="1" applyAlignment="1">
      <alignment horizontal="center"/>
    </xf>
    <xf numFmtId="0" fontId="25" fillId="0" borderId="31" xfId="22" applyNumberFormat="1" applyFont="1" applyBorder="1" applyAlignment="1">
      <alignment horizontal="center" vertical="center"/>
    </xf>
    <xf numFmtId="0" fontId="25" fillId="0" borderId="19" xfId="22" applyNumberFormat="1" applyFont="1" applyBorder="1" applyAlignment="1">
      <alignment horizontal="center" vertical="center"/>
    </xf>
    <xf numFmtId="0" fontId="25" fillId="0" borderId="37" xfId="22" applyNumberFormat="1" applyFont="1" applyBorder="1">
      <alignment horizontal="right" vertical="center"/>
    </xf>
    <xf numFmtId="0" fontId="22" fillId="0" borderId="0" xfId="0" applyFont="1" applyAlignment="1">
      <alignment horizontal="center"/>
    </xf>
    <xf numFmtId="0" fontId="22" fillId="0" borderId="34" xfId="0" applyFont="1" applyBorder="1"/>
    <xf numFmtId="0" fontId="22" fillId="0" borderId="34" xfId="0" applyFont="1" applyBorder="1" applyAlignment="1">
      <alignment horizontal="center"/>
    </xf>
    <xf numFmtId="0" fontId="25" fillId="0" borderId="36" xfId="22" applyNumberFormat="1" applyFont="1" applyBorder="1" applyAlignment="1">
      <alignment horizontal="center" vertical="center"/>
    </xf>
    <xf numFmtId="0" fontId="25" fillId="0" borderId="37" xfId="22" applyNumberFormat="1" applyFont="1" applyBorder="1" applyAlignment="1">
      <alignment horizontal="center" vertical="center"/>
    </xf>
    <xf numFmtId="3" fontId="22" fillId="0" borderId="0" xfId="0" applyNumberFormat="1" applyFont="1"/>
    <xf numFmtId="0" fontId="25" fillId="0" borderId="0" xfId="0" applyFont="1" applyAlignment="1">
      <alignment horizontal="left" vertical="center"/>
    </xf>
    <xf numFmtId="0" fontId="18" fillId="0" borderId="30" xfId="0" applyFont="1" applyBorder="1"/>
    <xf numFmtId="169" fontId="25" fillId="0" borderId="26" xfId="22" applyNumberFormat="1" applyFont="1" applyBorder="1">
      <alignment horizontal="right" vertical="center"/>
    </xf>
    <xf numFmtId="167" fontId="25" fillId="0" borderId="26" xfId="22" applyNumberFormat="1" applyFont="1" applyBorder="1">
      <alignment horizontal="right" vertical="center"/>
    </xf>
    <xf numFmtId="167" fontId="25" fillId="0" borderId="31" xfId="22" applyNumberFormat="1" applyFont="1" applyBorder="1">
      <alignment horizontal="right" vertical="center"/>
    </xf>
    <xf numFmtId="167" fontId="25" fillId="12" borderId="26" xfId="22" applyNumberFormat="1" applyFont="1" applyFill="1" applyBorder="1">
      <alignment horizontal="right" vertical="center"/>
    </xf>
    <xf numFmtId="0" fontId="27" fillId="0" borderId="0" xfId="0" applyFont="1"/>
    <xf numFmtId="0" fontId="28" fillId="0" borderId="0" xfId="0" applyFont="1"/>
    <xf numFmtId="165" fontId="25" fillId="4" borderId="33" xfId="23" applyNumberFormat="1" applyFont="1" applyFill="1" applyBorder="1" applyAlignment="1">
      <alignment horizontal="right"/>
    </xf>
    <xf numFmtId="165" fontId="25" fillId="4" borderId="9" xfId="23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10" fontId="21" fillId="0" borderId="0" xfId="21" applyNumberFormat="1" applyFont="1" applyAlignment="1">
      <alignment horizontal="left"/>
    </xf>
    <xf numFmtId="0" fontId="25" fillId="0" borderId="25" xfId="22" applyNumberFormat="1" applyFont="1" applyBorder="1" applyAlignment="1">
      <alignment horizontal="center" vertical="center"/>
    </xf>
    <xf numFmtId="0" fontId="25" fillId="0" borderId="19" xfId="22" applyNumberFormat="1" applyFont="1" applyBorder="1" applyAlignment="1">
      <alignment horizontal="left" vertical="center"/>
    </xf>
    <xf numFmtId="0" fontId="25" fillId="0" borderId="23" xfId="22" applyNumberFormat="1" applyFont="1" applyBorder="1" applyAlignment="1">
      <alignment horizontal="left" vertical="center"/>
    </xf>
    <xf numFmtId="0" fontId="25" fillId="0" borderId="10" xfId="22" applyNumberFormat="1" applyFont="1" applyBorder="1" applyAlignment="1">
      <alignment horizontal="center" vertical="center"/>
    </xf>
    <xf numFmtId="0" fontId="29" fillId="0" borderId="0" xfId="0" applyFont="1"/>
    <xf numFmtId="0" fontId="30" fillId="0" borderId="0" xfId="2" applyFont="1"/>
    <xf numFmtId="0" fontId="31" fillId="0" borderId="0" xfId="2" applyFont="1"/>
    <xf numFmtId="0" fontId="22" fillId="0" borderId="0" xfId="2" applyFont="1"/>
    <xf numFmtId="3" fontId="25" fillId="0" borderId="25" xfId="22" applyNumberFormat="1" applyFont="1" applyBorder="1" applyAlignment="1">
      <alignment horizontal="left" vertical="center"/>
    </xf>
    <xf numFmtId="3" fontId="25" fillId="0" borderId="25" xfId="22" applyNumberFormat="1" applyFont="1" applyBorder="1">
      <alignment horizontal="right" vertical="center"/>
    </xf>
    <xf numFmtId="3" fontId="22" fillId="4" borderId="9" xfId="23" applyNumberFormat="1" applyFont="1" applyFill="1" applyBorder="1" applyAlignment="1">
      <alignment horizontal="left"/>
    </xf>
    <xf numFmtId="3" fontId="22" fillId="4" borderId="9" xfId="23" applyNumberFormat="1" applyFont="1" applyFill="1" applyBorder="1" applyAlignment="1">
      <alignment horizontal="right"/>
    </xf>
    <xf numFmtId="3" fontId="25" fillId="0" borderId="19" xfId="22" applyNumberFormat="1" applyFont="1" applyBorder="1" applyAlignment="1">
      <alignment horizontal="left" vertical="center"/>
    </xf>
    <xf numFmtId="3" fontId="25" fillId="8" borderId="19" xfId="22" applyNumberFormat="1" applyFont="1" applyFill="1" applyBorder="1">
      <alignment horizontal="right" vertical="center"/>
    </xf>
    <xf numFmtId="3" fontId="25" fillId="9" borderId="9" xfId="23" applyNumberFormat="1" applyFont="1" applyFill="1" applyBorder="1" applyAlignment="1">
      <alignment horizontal="right"/>
    </xf>
    <xf numFmtId="3" fontId="22" fillId="4" borderId="9" xfId="23" applyNumberFormat="1" applyFont="1" applyFill="1" applyBorder="1" applyAlignment="1"/>
    <xf numFmtId="3" fontId="22" fillId="4" borderId="17" xfId="23" applyNumberFormat="1" applyFont="1" applyFill="1" applyBorder="1" applyAlignment="1"/>
    <xf numFmtId="3" fontId="25" fillId="13" borderId="31" xfId="22" applyNumberFormat="1" applyFont="1" applyFill="1" applyBorder="1">
      <alignment horizontal="right" vertical="center"/>
    </xf>
    <xf numFmtId="3" fontId="25" fillId="8" borderId="24" xfId="22" applyNumberFormat="1" applyFont="1" applyFill="1" applyBorder="1">
      <alignment horizontal="right" vertical="center"/>
    </xf>
    <xf numFmtId="165" fontId="25" fillId="9" borderId="9" xfId="23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3" fontId="22" fillId="4" borderId="32" xfId="23" applyNumberFormat="1" applyFont="1" applyFill="1" applyBorder="1" applyAlignment="1">
      <alignment horizontal="right"/>
    </xf>
    <xf numFmtId="4" fontId="18" fillId="0" borderId="0" xfId="0" applyNumberFormat="1" applyFont="1" applyAlignment="1">
      <alignment horizontal="right"/>
    </xf>
    <xf numFmtId="4" fontId="25" fillId="0" borderId="19" xfId="22" applyNumberFormat="1" applyFont="1" applyBorder="1">
      <alignment horizontal="right" vertical="center"/>
    </xf>
    <xf numFmtId="4" fontId="22" fillId="4" borderId="32" xfId="23" applyNumberFormat="1" applyFont="1" applyFill="1" applyBorder="1" applyAlignment="1">
      <alignment horizontal="right"/>
    </xf>
    <xf numFmtId="4" fontId="22" fillId="4" borderId="9" xfId="23" applyNumberFormat="1" applyFont="1" applyFill="1" applyBorder="1" applyAlignment="1">
      <alignment horizontal="right"/>
    </xf>
    <xf numFmtId="4" fontId="25" fillId="0" borderId="19" xfId="22" applyNumberFormat="1" applyFont="1" applyBorder="1" applyAlignment="1">
      <alignment horizontal="left" vertical="center"/>
    </xf>
    <xf numFmtId="166" fontId="22" fillId="4" borderId="10" xfId="21" applyNumberFormat="1" applyFont="1" applyFill="1" applyBorder="1" applyAlignment="1">
      <alignment horizontal="right"/>
    </xf>
    <xf numFmtId="165" fontId="22" fillId="4" borderId="15" xfId="23" applyNumberFormat="1" applyFont="1" applyFill="1" applyBorder="1" applyAlignment="1">
      <alignment horizontal="right"/>
    </xf>
    <xf numFmtId="165" fontId="25" fillId="4" borderId="41" xfId="23" applyNumberFormat="1" applyFont="1" applyFill="1" applyBorder="1" applyAlignment="1">
      <alignment horizontal="left"/>
    </xf>
    <xf numFmtId="165" fontId="25" fillId="4" borderId="23" xfId="23" applyNumberFormat="1" applyFont="1" applyFill="1" applyBorder="1" applyAlignment="1">
      <alignment horizontal="left"/>
    </xf>
    <xf numFmtId="165" fontId="25" fillId="4" borderId="13" xfId="23" applyNumberFormat="1" applyFont="1" applyFill="1" applyBorder="1" applyAlignment="1">
      <alignment horizontal="left"/>
    </xf>
    <xf numFmtId="165" fontId="25" fillId="4" borderId="15" xfId="23" applyNumberFormat="1" applyFont="1" applyFill="1" applyBorder="1" applyAlignment="1">
      <alignment horizontal="left"/>
    </xf>
    <xf numFmtId="1" fontId="25" fillId="0" borderId="13" xfId="22" applyNumberFormat="1" applyFont="1" applyBorder="1">
      <alignment horizontal="right" vertical="center"/>
    </xf>
    <xf numFmtId="165" fontId="25" fillId="10" borderId="9" xfId="23" applyNumberFormat="1" applyFont="1" applyFill="1" applyBorder="1" applyAlignment="1">
      <alignment horizontal="right"/>
    </xf>
    <xf numFmtId="170" fontId="22" fillId="4" borderId="9" xfId="23" applyNumberFormat="1" applyFont="1" applyFill="1" applyBorder="1" applyAlignment="1">
      <alignment horizontal="right"/>
    </xf>
    <xf numFmtId="170" fontId="22" fillId="9" borderId="9" xfId="23" applyNumberFormat="1" applyFont="1" applyFill="1" applyBorder="1" applyAlignment="1">
      <alignment horizontal="right"/>
    </xf>
    <xf numFmtId="170" fontId="22" fillId="4" borderId="18" xfId="23" applyNumberFormat="1" applyFont="1" applyFill="1" applyBorder="1" applyAlignment="1">
      <alignment horizontal="right"/>
    </xf>
    <xf numFmtId="170" fontId="22" fillId="4" borderId="15" xfId="23" applyNumberFormat="1" applyFont="1" applyFill="1" applyBorder="1" applyAlignment="1">
      <alignment horizontal="right"/>
    </xf>
    <xf numFmtId="170" fontId="25" fillId="4" borderId="13" xfId="23" applyNumberFormat="1" applyFont="1" applyFill="1" applyBorder="1" applyAlignment="1">
      <alignment horizontal="right"/>
    </xf>
    <xf numFmtId="170" fontId="25" fillId="9" borderId="13" xfId="23" applyNumberFormat="1" applyFont="1" applyFill="1" applyBorder="1" applyAlignment="1">
      <alignment horizontal="right"/>
    </xf>
    <xf numFmtId="170" fontId="22" fillId="9" borderId="15" xfId="23" applyNumberFormat="1" applyFont="1" applyFill="1" applyBorder="1" applyAlignment="1">
      <alignment horizontal="right"/>
    </xf>
    <xf numFmtId="3" fontId="25" fillId="9" borderId="32" xfId="23" applyNumberFormat="1" applyFont="1" applyFill="1" applyBorder="1" applyAlignment="1">
      <alignment horizontal="right"/>
    </xf>
    <xf numFmtId="3" fontId="32" fillId="8" borderId="0" xfId="0" applyNumberFormat="1" applyFont="1" applyFill="1" applyAlignment="1">
      <alignment horizontal="right"/>
    </xf>
    <xf numFmtId="4" fontId="25" fillId="9" borderId="32" xfId="23" applyNumberFormat="1" applyFont="1" applyFill="1" applyBorder="1" applyAlignment="1">
      <alignment horizontal="right"/>
    </xf>
    <xf numFmtId="4" fontId="25" fillId="9" borderId="9" xfId="23" applyNumberFormat="1" applyFont="1" applyFill="1" applyBorder="1" applyAlignment="1">
      <alignment horizontal="right"/>
    </xf>
    <xf numFmtId="4" fontId="32" fillId="8" borderId="0" xfId="0" applyNumberFormat="1" applyFont="1" applyFill="1" applyAlignment="1">
      <alignment horizontal="right"/>
    </xf>
    <xf numFmtId="4" fontId="25" fillId="8" borderId="19" xfId="22" applyNumberFormat="1" applyFont="1" applyFill="1" applyBorder="1">
      <alignment horizontal="right" vertical="center"/>
    </xf>
    <xf numFmtId="165" fontId="25" fillId="9" borderId="15" xfId="23" applyNumberFormat="1" applyFont="1" applyFill="1" applyBorder="1" applyAlignment="1">
      <alignment horizontal="right"/>
    </xf>
    <xf numFmtId="165" fontId="25" fillId="9" borderId="13" xfId="23" applyNumberFormat="1" applyFont="1" applyFill="1" applyBorder="1" applyAlignment="1">
      <alignment horizontal="right"/>
    </xf>
    <xf numFmtId="165" fontId="25" fillId="9" borderId="10" xfId="23" applyNumberFormat="1" applyFont="1" applyFill="1" applyBorder="1" applyAlignment="1">
      <alignment horizontal="right"/>
    </xf>
    <xf numFmtId="3" fontId="25" fillId="8" borderId="13" xfId="22" applyNumberFormat="1" applyFont="1" applyFill="1" applyBorder="1">
      <alignment horizontal="right" vertical="center"/>
    </xf>
    <xf numFmtId="0" fontId="25" fillId="0" borderId="41" xfId="22" applyNumberFormat="1" applyFont="1" applyBorder="1" applyAlignment="1">
      <alignment horizontal="center" vertical="center"/>
    </xf>
    <xf numFmtId="0" fontId="22" fillId="13" borderId="0" xfId="0" applyFont="1" applyFill="1" applyAlignment="1">
      <alignment horizontal="center"/>
    </xf>
    <xf numFmtId="0" fontId="22" fillId="13" borderId="34" xfId="0" applyFont="1" applyFill="1" applyBorder="1" applyAlignment="1">
      <alignment horizontal="center"/>
    </xf>
    <xf numFmtId="0" fontId="25" fillId="13" borderId="0" xfId="4" applyNumberFormat="1" applyFont="1" applyFill="1" applyAlignment="1">
      <alignment horizontal="center"/>
    </xf>
    <xf numFmtId="0" fontId="25" fillId="13" borderId="0" xfId="4" applyNumberFormat="1" applyFont="1" applyFill="1">
      <alignment horizontal="left"/>
    </xf>
    <xf numFmtId="0" fontId="25" fillId="13" borderId="0" xfId="0" applyFont="1" applyFill="1" applyAlignment="1">
      <alignment horizontal="right"/>
    </xf>
    <xf numFmtId="0" fontId="22" fillId="0" borderId="40" xfId="0" applyFont="1" applyBorder="1"/>
    <xf numFmtId="165" fontId="22" fillId="4" borderId="10" xfId="23" applyNumberFormat="1" applyFont="1" applyFill="1" applyBorder="1" applyAlignment="1">
      <alignment horizontal="center"/>
    </xf>
    <xf numFmtId="165" fontId="22" fillId="4" borderId="10" xfId="23" applyNumberFormat="1" applyFont="1" applyFill="1" applyBorder="1" applyAlignment="1">
      <alignment horizontal="left"/>
    </xf>
    <xf numFmtId="0" fontId="22" fillId="8" borderId="40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  <xf numFmtId="0" fontId="25" fillId="8" borderId="40" xfId="0" applyFont="1" applyFill="1" applyBorder="1" applyAlignment="1">
      <alignment horizontal="right"/>
    </xf>
    <xf numFmtId="170" fontId="22" fillId="10" borderId="9" xfId="23" applyNumberFormat="1" applyFont="1" applyFill="1" applyBorder="1" applyAlignment="1">
      <alignment horizontal="right"/>
    </xf>
    <xf numFmtId="170" fontId="22" fillId="10" borderId="18" xfId="23" applyNumberFormat="1" applyFont="1" applyFill="1" applyBorder="1" applyAlignment="1">
      <alignment horizontal="right"/>
    </xf>
    <xf numFmtId="170" fontId="25" fillId="4" borderId="31" xfId="23" applyNumberFormat="1" applyFont="1" applyFill="1" applyBorder="1" applyAlignment="1">
      <alignment horizontal="right"/>
    </xf>
    <xf numFmtId="170" fontId="25" fillId="10" borderId="31" xfId="23" applyNumberFormat="1" applyFont="1" applyFill="1" applyBorder="1" applyAlignment="1">
      <alignment horizontal="right"/>
    </xf>
    <xf numFmtId="170" fontId="22" fillId="4" borderId="31" xfId="23" applyNumberFormat="1" applyFont="1" applyFill="1" applyBorder="1" applyAlignment="1">
      <alignment horizontal="right"/>
    </xf>
    <xf numFmtId="170" fontId="25" fillId="0" borderId="31" xfId="22" applyNumberFormat="1" applyFont="1" applyBorder="1">
      <alignment horizontal="right" vertical="center"/>
    </xf>
    <xf numFmtId="170" fontId="25" fillId="6" borderId="31" xfId="22" applyNumberFormat="1" applyFont="1" applyFill="1" applyBorder="1">
      <alignment horizontal="right" vertical="center"/>
    </xf>
    <xf numFmtId="0" fontId="25" fillId="0" borderId="0" xfId="0" applyFont="1"/>
    <xf numFmtId="165" fontId="25" fillId="4" borderId="9" xfId="23" applyNumberFormat="1" applyFont="1" applyFill="1" applyBorder="1" applyAlignment="1">
      <alignment horizontal="left"/>
    </xf>
    <xf numFmtId="170" fontId="25" fillId="4" borderId="9" xfId="23" applyNumberFormat="1" applyFont="1" applyFill="1" applyBorder="1" applyAlignment="1">
      <alignment horizontal="right"/>
    </xf>
    <xf numFmtId="170" fontId="25" fillId="4" borderId="15" xfId="23" applyNumberFormat="1" applyFont="1" applyFill="1" applyBorder="1" applyAlignment="1">
      <alignment horizontal="right"/>
    </xf>
    <xf numFmtId="170" fontId="25" fillId="4" borderId="23" xfId="23" applyNumberFormat="1" applyFont="1" applyFill="1" applyBorder="1" applyAlignment="1">
      <alignment horizontal="right"/>
    </xf>
    <xf numFmtId="0" fontId="25" fillId="14" borderId="25" xfId="22" applyNumberFormat="1" applyFont="1" applyFill="1" applyBorder="1" applyAlignment="1">
      <alignment horizontal="left" vertical="center"/>
    </xf>
    <xf numFmtId="169" fontId="25" fillId="14" borderId="25" xfId="22" applyNumberFormat="1" applyFont="1" applyFill="1" applyBorder="1">
      <alignment horizontal="right" vertical="center"/>
    </xf>
    <xf numFmtId="165" fontId="25" fillId="15" borderId="23" xfId="23" applyNumberFormat="1" applyFont="1" applyFill="1" applyBorder="1" applyAlignment="1">
      <alignment horizontal="left"/>
    </xf>
    <xf numFmtId="169" fontId="25" fillId="15" borderId="23" xfId="23" applyNumberFormat="1" applyFont="1" applyFill="1" applyBorder="1" applyAlignment="1">
      <alignment horizontal="right"/>
    </xf>
    <xf numFmtId="165" fontId="25" fillId="9" borderId="41" xfId="23" applyNumberFormat="1" applyFont="1" applyFill="1" applyBorder="1" applyAlignment="1">
      <alignment horizontal="left"/>
    </xf>
    <xf numFmtId="170" fontId="25" fillId="9" borderId="9" xfId="23" applyNumberFormat="1" applyFont="1" applyFill="1" applyBorder="1" applyAlignment="1">
      <alignment horizontal="right"/>
    </xf>
    <xf numFmtId="170" fontId="25" fillId="9" borderId="15" xfId="23" applyNumberFormat="1" applyFont="1" applyFill="1" applyBorder="1" applyAlignment="1">
      <alignment horizontal="right"/>
    </xf>
    <xf numFmtId="170" fontId="25" fillId="9" borderId="23" xfId="23" applyNumberFormat="1" applyFont="1" applyFill="1" applyBorder="1" applyAlignment="1">
      <alignment horizontal="right"/>
    </xf>
    <xf numFmtId="10" fontId="22" fillId="10" borderId="9" xfId="21" applyNumberFormat="1" applyFont="1" applyFill="1" applyBorder="1" applyAlignment="1">
      <alignment horizontal="right"/>
    </xf>
    <xf numFmtId="170" fontId="22" fillId="11" borderId="9" xfId="23" applyNumberFormat="1" applyFont="1" applyFill="1" applyBorder="1" applyAlignment="1">
      <alignment horizontal="right"/>
    </xf>
    <xf numFmtId="170" fontId="22" fillId="11" borderId="18" xfId="23" applyNumberFormat="1" applyFont="1" applyFill="1" applyBorder="1" applyAlignment="1">
      <alignment horizontal="right"/>
    </xf>
    <xf numFmtId="170" fontId="25" fillId="12" borderId="31" xfId="22" applyNumberFormat="1" applyFont="1" applyFill="1" applyBorder="1">
      <alignment horizontal="right" vertical="center"/>
    </xf>
    <xf numFmtId="170" fontId="25" fillId="0" borderId="26" xfId="22" applyNumberFormat="1" applyFont="1" applyBorder="1">
      <alignment horizontal="right" vertical="center"/>
    </xf>
    <xf numFmtId="167" fontId="25" fillId="12" borderId="31" xfId="22" applyNumberFormat="1" applyFont="1" applyFill="1" applyBorder="1">
      <alignment horizontal="right" vertical="center"/>
    </xf>
    <xf numFmtId="166" fontId="25" fillId="0" borderId="26" xfId="22" applyNumberFormat="1" applyFont="1" applyBorder="1">
      <alignment horizontal="right" vertical="center"/>
    </xf>
    <xf numFmtId="0" fontId="22" fillId="0" borderId="16" xfId="22" applyNumberFormat="1" applyFont="1" applyBorder="1">
      <alignment horizontal="right" vertical="center"/>
    </xf>
    <xf numFmtId="166" fontId="22" fillId="0" borderId="0" xfId="0" applyNumberFormat="1" applyFont="1"/>
    <xf numFmtId="4" fontId="18" fillId="0" borderId="0" xfId="0" applyNumberFormat="1" applyFont="1"/>
    <xf numFmtId="9" fontId="25" fillId="8" borderId="24" xfId="21" applyFont="1" applyFill="1" applyBorder="1" applyAlignment="1">
      <alignment horizontal="right" vertical="center"/>
    </xf>
    <xf numFmtId="167" fontId="22" fillId="4" borderId="9" xfId="23" applyNumberFormat="1" applyFont="1" applyFill="1" applyBorder="1" applyAlignment="1">
      <alignment horizontal="right"/>
    </xf>
    <xf numFmtId="167" fontId="22" fillId="10" borderId="9" xfId="23" applyNumberFormat="1" applyFont="1" applyFill="1" applyBorder="1" applyAlignment="1">
      <alignment horizontal="right"/>
    </xf>
    <xf numFmtId="167" fontId="22" fillId="4" borderId="16" xfId="23" applyNumberFormat="1" applyFont="1" applyFill="1" applyBorder="1" applyAlignment="1">
      <alignment horizontal="right"/>
    </xf>
    <xf numFmtId="167" fontId="22" fillId="10" borderId="16" xfId="23" applyNumberFormat="1" applyFont="1" applyFill="1" applyBorder="1" applyAlignment="1">
      <alignment horizontal="right"/>
    </xf>
    <xf numFmtId="3" fontId="18" fillId="0" borderId="0" xfId="0" applyNumberFormat="1" applyFont="1"/>
    <xf numFmtId="165" fontId="18" fillId="0" borderId="0" xfId="0" applyNumberFormat="1" applyFont="1"/>
    <xf numFmtId="0" fontId="22" fillId="0" borderId="19" xfId="22" applyNumberFormat="1" applyFont="1" applyBorder="1" applyAlignment="1">
      <alignment horizontal="left" vertical="center"/>
    </xf>
    <xf numFmtId="167" fontId="22" fillId="0" borderId="26" xfId="22" applyNumberFormat="1" applyFont="1" applyBorder="1">
      <alignment horizontal="right" vertical="center"/>
    </xf>
    <xf numFmtId="167" fontId="22" fillId="12" borderId="31" xfId="22" applyNumberFormat="1" applyFont="1" applyFill="1" applyBorder="1">
      <alignment horizontal="right" vertical="center"/>
    </xf>
    <xf numFmtId="166" fontId="22" fillId="0" borderId="26" xfId="21" applyNumberFormat="1" applyFont="1" applyBorder="1" applyAlignment="1">
      <alignment horizontal="right" vertical="center"/>
    </xf>
    <xf numFmtId="166" fontId="22" fillId="12" borderId="31" xfId="21" applyNumberFormat="1" applyFont="1" applyFill="1" applyBorder="1" applyAlignment="1">
      <alignment horizontal="right" vertical="center"/>
    </xf>
    <xf numFmtId="170" fontId="22" fillId="0" borderId="26" xfId="22" applyNumberFormat="1" applyFont="1" applyBorder="1">
      <alignment horizontal="right" vertical="center"/>
    </xf>
    <xf numFmtId="170" fontId="22" fillId="12" borderId="31" xfId="22" applyNumberFormat="1" applyFont="1" applyFill="1" applyBorder="1">
      <alignment horizontal="right" vertical="center"/>
    </xf>
    <xf numFmtId="166" fontId="22" fillId="0" borderId="0" xfId="21" applyNumberFormat="1" applyFont="1"/>
    <xf numFmtId="0" fontId="22" fillId="0" borderId="17" xfId="22" applyNumberFormat="1" applyFont="1" applyBorder="1" applyAlignment="1">
      <alignment horizontal="left" vertical="center"/>
    </xf>
    <xf numFmtId="3" fontId="22" fillId="0" borderId="31" xfId="22" applyNumberFormat="1" applyFont="1" applyBorder="1">
      <alignment horizontal="right" vertical="center"/>
    </xf>
    <xf numFmtId="10" fontId="22" fillId="0" borderId="0" xfId="0" applyNumberFormat="1" applyFont="1"/>
    <xf numFmtId="165" fontId="25" fillId="0" borderId="10" xfId="22" applyNumberFormat="1" applyFont="1" applyBorder="1">
      <alignment horizontal="right" vertical="center"/>
    </xf>
    <xf numFmtId="165" fontId="25" fillId="0" borderId="42" xfId="22" applyNumberFormat="1" applyFont="1" applyBorder="1">
      <alignment horizontal="right" vertical="center"/>
    </xf>
    <xf numFmtId="0" fontId="25" fillId="0" borderId="0" xfId="2" applyFont="1"/>
    <xf numFmtId="165" fontId="22" fillId="0" borderId="0" xfId="0" applyNumberFormat="1" applyFont="1"/>
    <xf numFmtId="164" fontId="22" fillId="0" borderId="0" xfId="24" applyFont="1"/>
    <xf numFmtId="3" fontId="25" fillId="13" borderId="19" xfId="22" applyNumberFormat="1" applyFont="1" applyFill="1" applyBorder="1" applyAlignment="1">
      <alignment vertical="center"/>
    </xf>
    <xf numFmtId="165" fontId="22" fillId="4" borderId="10" xfId="23" applyNumberFormat="1" applyFont="1" applyFill="1" applyBorder="1" applyAlignment="1">
      <alignment horizontal="right"/>
    </xf>
    <xf numFmtId="165" fontId="25" fillId="13" borderId="13" xfId="22" applyNumberFormat="1" applyFont="1" applyFill="1" applyBorder="1">
      <alignment horizontal="right" vertical="center"/>
    </xf>
    <xf numFmtId="170" fontId="25" fillId="13" borderId="31" xfId="22" applyNumberFormat="1" applyFont="1" applyFill="1" applyBorder="1">
      <alignment horizontal="right" vertical="center"/>
    </xf>
    <xf numFmtId="165" fontId="25" fillId="0" borderId="41" xfId="23" applyNumberFormat="1" applyFont="1" applyFill="1" applyBorder="1" applyAlignment="1">
      <alignment horizontal="left"/>
    </xf>
    <xf numFmtId="170" fontId="25" fillId="0" borderId="9" xfId="23" applyNumberFormat="1" applyFont="1" applyFill="1" applyBorder="1" applyAlignment="1">
      <alignment horizontal="right"/>
    </xf>
    <xf numFmtId="170" fontId="22" fillId="0" borderId="9" xfId="23" applyNumberFormat="1" applyFont="1" applyFill="1" applyBorder="1" applyAlignment="1">
      <alignment horizontal="right"/>
    </xf>
    <xf numFmtId="170" fontId="25" fillId="0" borderId="15" xfId="23" applyNumberFormat="1" applyFont="1" applyFill="1" applyBorder="1" applyAlignment="1">
      <alignment horizontal="right"/>
    </xf>
    <xf numFmtId="170" fontId="25" fillId="0" borderId="13" xfId="23" applyNumberFormat="1" applyFont="1" applyFill="1" applyBorder="1" applyAlignment="1">
      <alignment horizontal="right"/>
    </xf>
    <xf numFmtId="170" fontId="25" fillId="0" borderId="23" xfId="23" applyNumberFormat="1" applyFont="1" applyFill="1" applyBorder="1" applyAlignment="1">
      <alignment horizontal="right"/>
    </xf>
    <xf numFmtId="170" fontId="22" fillId="0" borderId="15" xfId="23" applyNumberFormat="1" applyFont="1" applyFill="1" applyBorder="1" applyAlignment="1">
      <alignment horizontal="right"/>
    </xf>
    <xf numFmtId="10" fontId="22" fillId="0" borderId="9" xfId="21" applyNumberFormat="1" applyFont="1" applyFill="1" applyBorder="1" applyAlignment="1">
      <alignment horizontal="right"/>
    </xf>
    <xf numFmtId="166" fontId="22" fillId="0" borderId="9" xfId="21" applyNumberFormat="1" applyFont="1" applyFill="1" applyBorder="1" applyAlignment="1">
      <alignment horizontal="right"/>
    </xf>
    <xf numFmtId="9" fontId="22" fillId="0" borderId="9" xfId="21" applyFont="1" applyFill="1" applyBorder="1" applyAlignment="1">
      <alignment horizontal="right"/>
    </xf>
    <xf numFmtId="165" fontId="22" fillId="0" borderId="9" xfId="23" applyNumberFormat="1" applyFont="1" applyFill="1" applyBorder="1" applyAlignment="1">
      <alignment horizontal="right"/>
    </xf>
    <xf numFmtId="166" fontId="22" fillId="0" borderId="18" xfId="21" applyNumberFormat="1" applyFont="1" applyFill="1" applyBorder="1" applyAlignment="1">
      <alignment horizontal="right"/>
    </xf>
    <xf numFmtId="170" fontId="22" fillId="0" borderId="18" xfId="23" applyNumberFormat="1" applyFont="1" applyFill="1" applyBorder="1" applyAlignment="1">
      <alignment horizontal="right"/>
    </xf>
    <xf numFmtId="170" fontId="22" fillId="0" borderId="31" xfId="22" applyNumberFormat="1" applyFont="1" applyBorder="1">
      <alignment horizontal="right" vertical="center"/>
    </xf>
    <xf numFmtId="166" fontId="22" fillId="0" borderId="31" xfId="21" applyNumberFormat="1" applyFont="1" applyFill="1" applyBorder="1" applyAlignment="1">
      <alignment horizontal="right" vertical="center"/>
    </xf>
    <xf numFmtId="167" fontId="22" fillId="0" borderId="31" xfId="22" applyNumberFormat="1" applyFont="1" applyBorder="1">
      <alignment horizontal="right" vertical="center"/>
    </xf>
    <xf numFmtId="9" fontId="22" fillId="0" borderId="18" xfId="21" applyFont="1" applyFill="1" applyBorder="1" applyAlignment="1">
      <alignment horizontal="right"/>
    </xf>
    <xf numFmtId="3" fontId="22" fillId="4" borderId="17" xfId="23" applyNumberFormat="1" applyFont="1" applyFill="1" applyBorder="1" applyAlignment="1">
      <alignment horizontal="right"/>
    </xf>
    <xf numFmtId="10" fontId="18" fillId="0" borderId="0" xfId="0" applyNumberFormat="1" applyFont="1"/>
    <xf numFmtId="9" fontId="18" fillId="0" borderId="0" xfId="0" applyNumberFormat="1" applyFont="1"/>
    <xf numFmtId="0" fontId="25" fillId="0" borderId="0" xfId="22" applyNumberFormat="1" applyFont="1" applyBorder="1" applyAlignment="1">
      <alignment horizontal="left" vertical="center"/>
    </xf>
    <xf numFmtId="167" fontId="22" fillId="12" borderId="26" xfId="22" applyNumberFormat="1" applyFont="1" applyFill="1" applyBorder="1">
      <alignment horizontal="right" vertical="center"/>
    </xf>
    <xf numFmtId="166" fontId="22" fillId="0" borderId="31" xfId="21" applyNumberFormat="1" applyFont="1" applyBorder="1" applyAlignment="1">
      <alignment horizontal="right" vertical="center"/>
    </xf>
    <xf numFmtId="166" fontId="22" fillId="0" borderId="26" xfId="21" applyNumberFormat="1" applyFont="1" applyFill="1" applyBorder="1" applyAlignment="1">
      <alignment horizontal="right" vertical="center"/>
    </xf>
    <xf numFmtId="0" fontId="22" fillId="0" borderId="0" xfId="22" applyNumberFormat="1" applyFont="1" applyBorder="1" applyAlignment="1">
      <alignment horizontal="left" vertical="center"/>
    </xf>
    <xf numFmtId="3" fontId="25" fillId="8" borderId="24" xfId="22" applyNumberFormat="1" applyFont="1" applyFill="1" applyBorder="1" applyAlignment="1">
      <alignment horizontal="left" vertical="center"/>
    </xf>
    <xf numFmtId="168" fontId="22" fillId="10" borderId="9" xfId="23" applyNumberFormat="1" applyFont="1" applyFill="1" applyBorder="1" applyAlignment="1">
      <alignment horizontal="right"/>
    </xf>
    <xf numFmtId="166" fontId="22" fillId="0" borderId="18" xfId="21" applyNumberFormat="1" applyFont="1" applyBorder="1" applyAlignment="1">
      <alignment horizontal="right" vertical="center"/>
    </xf>
    <xf numFmtId="166" fontId="22" fillId="13" borderId="29" xfId="21" applyNumberFormat="1" applyFont="1" applyFill="1" applyBorder="1" applyAlignment="1">
      <alignment horizontal="right" vertical="center"/>
    </xf>
    <xf numFmtId="166" fontId="22" fillId="0" borderId="29" xfId="21" applyNumberFormat="1" applyFont="1" applyFill="1" applyBorder="1" applyAlignment="1">
      <alignment horizontal="right" vertical="center"/>
    </xf>
    <xf numFmtId="165" fontId="22" fillId="4" borderId="8" xfId="23" applyNumberFormat="1" applyFont="1" applyFill="1" applyAlignment="1">
      <alignment horizontal="left"/>
    </xf>
    <xf numFmtId="0" fontId="18" fillId="13" borderId="0" xfId="0" applyFont="1" applyFill="1"/>
    <xf numFmtId="165" fontId="22" fillId="4" borderId="0" xfId="23" applyNumberFormat="1" applyFont="1" applyFill="1" applyBorder="1" applyAlignment="1">
      <alignment horizontal="right"/>
    </xf>
    <xf numFmtId="0" fontId="22" fillId="0" borderId="0" xfId="22" applyNumberFormat="1" applyFont="1" applyBorder="1">
      <alignment horizontal="right" vertical="center"/>
    </xf>
    <xf numFmtId="3" fontId="25" fillId="0" borderId="31" xfId="22" applyNumberFormat="1" applyFont="1" applyBorder="1" applyAlignment="1">
      <alignment horizontal="left" vertical="center"/>
    </xf>
    <xf numFmtId="3" fontId="22" fillId="0" borderId="31" xfId="22" applyNumberFormat="1" applyFont="1" applyBorder="1" applyAlignment="1">
      <alignment horizontal="left" vertical="center"/>
    </xf>
    <xf numFmtId="165" fontId="22" fillId="16" borderId="9" xfId="23" applyNumberFormat="1" applyFont="1" applyFill="1" applyBorder="1" applyAlignment="1">
      <alignment horizontal="right"/>
    </xf>
    <xf numFmtId="3" fontId="25" fillId="17" borderId="31" xfId="22" applyNumberFormat="1" applyFont="1" applyFill="1" applyBorder="1">
      <alignment horizontal="right" vertical="center"/>
    </xf>
    <xf numFmtId="165" fontId="22" fillId="0" borderId="18" xfId="23" applyNumberFormat="1" applyFont="1" applyFill="1" applyBorder="1" applyAlignment="1">
      <alignment horizontal="right"/>
    </xf>
    <xf numFmtId="0" fontId="0" fillId="13" borderId="0" xfId="0" applyFill="1"/>
    <xf numFmtId="0" fontId="22" fillId="13" borderId="0" xfId="0" applyFont="1" applyFill="1"/>
    <xf numFmtId="0" fontId="30" fillId="13" borderId="0" xfId="2" applyFont="1" applyFill="1"/>
    <xf numFmtId="0" fontId="24" fillId="13" borderId="0" xfId="0" applyFont="1" applyFill="1"/>
    <xf numFmtId="0" fontId="31" fillId="13" borderId="0" xfId="2" applyFont="1" applyFill="1"/>
    <xf numFmtId="3" fontId="22" fillId="4" borderId="10" xfId="23" applyNumberFormat="1" applyFont="1" applyFill="1" applyBorder="1" applyAlignment="1">
      <alignment horizontal="left"/>
    </xf>
    <xf numFmtId="3" fontId="22" fillId="0" borderId="0" xfId="22" applyNumberFormat="1" applyFont="1" applyBorder="1" applyAlignment="1">
      <alignment horizontal="left" vertical="center"/>
    </xf>
    <xf numFmtId="3" fontId="18" fillId="13" borderId="0" xfId="0" applyNumberFormat="1" applyFont="1" applyFill="1"/>
    <xf numFmtId="0" fontId="29" fillId="13" borderId="0" xfId="0" applyFont="1" applyFill="1"/>
    <xf numFmtId="3" fontId="22" fillId="0" borderId="9" xfId="23" applyNumberFormat="1" applyFont="1" applyFill="1" applyBorder="1" applyAlignment="1">
      <alignment horizontal="right"/>
    </xf>
    <xf numFmtId="3" fontId="25" fillId="0" borderId="19" xfId="22" applyNumberFormat="1" applyFont="1" applyBorder="1">
      <alignment horizontal="right" vertical="center"/>
    </xf>
    <xf numFmtId="0" fontId="22" fillId="13" borderId="12" xfId="0" applyFont="1" applyFill="1" applyBorder="1"/>
    <xf numFmtId="4" fontId="22" fillId="0" borderId="32" xfId="23" applyNumberFormat="1" applyFont="1" applyFill="1" applyBorder="1" applyAlignment="1">
      <alignment horizontal="right"/>
    </xf>
    <xf numFmtId="4" fontId="22" fillId="0" borderId="9" xfId="23" applyNumberFormat="1" applyFont="1" applyFill="1" applyBorder="1" applyAlignment="1">
      <alignment horizontal="right"/>
    </xf>
    <xf numFmtId="165" fontId="22" fillId="0" borderId="16" xfId="23" applyNumberFormat="1" applyFont="1" applyFill="1" applyBorder="1" applyAlignment="1">
      <alignment horizontal="right"/>
    </xf>
    <xf numFmtId="0" fontId="25" fillId="6" borderId="16" xfId="22" applyNumberFormat="1" applyFont="1" applyFill="1" applyBorder="1">
      <alignment horizontal="right" vertical="center"/>
    </xf>
    <xf numFmtId="0" fontId="25" fillId="13" borderId="0" xfId="0" applyFont="1" applyFill="1"/>
    <xf numFmtId="10" fontId="22" fillId="13" borderId="0" xfId="0" applyNumberFormat="1" applyFont="1" applyFill="1"/>
    <xf numFmtId="10" fontId="22" fillId="0" borderId="16" xfId="22" applyNumberFormat="1" applyFont="1" applyBorder="1">
      <alignment horizontal="right" vertical="center"/>
    </xf>
    <xf numFmtId="10" fontId="25" fillId="6" borderId="16" xfId="22" applyNumberFormat="1" applyFont="1" applyFill="1" applyBorder="1">
      <alignment horizontal="right" vertical="center"/>
    </xf>
    <xf numFmtId="1" fontId="22" fillId="13" borderId="0" xfId="22" applyNumberFormat="1" applyFont="1" applyFill="1" applyBorder="1">
      <alignment horizontal="right" vertical="center"/>
    </xf>
    <xf numFmtId="1" fontId="22" fillId="0" borderId="0" xfId="22" applyNumberFormat="1" applyFont="1" applyBorder="1">
      <alignment horizontal="right" vertical="center"/>
    </xf>
    <xf numFmtId="2" fontId="22" fillId="0" borderId="0" xfId="0" applyNumberFormat="1" applyFont="1"/>
    <xf numFmtId="9" fontId="25" fillId="0" borderId="13" xfId="21" applyFont="1" applyFill="1" applyBorder="1" applyAlignment="1">
      <alignment horizontal="right" vertical="center"/>
    </xf>
    <xf numFmtId="10" fontId="22" fillId="0" borderId="0" xfId="0" applyNumberFormat="1" applyFont="1" applyAlignment="1">
      <alignment horizontal="right"/>
    </xf>
    <xf numFmtId="165" fontId="25" fillId="0" borderId="13" xfId="22" applyNumberFormat="1" applyFont="1" applyBorder="1">
      <alignment horizontal="right" vertical="center"/>
    </xf>
    <xf numFmtId="165" fontId="22" fillId="10" borderId="10" xfId="23" applyNumberFormat="1" applyFont="1" applyFill="1" applyBorder="1" applyAlignment="1">
      <alignment horizontal="right"/>
    </xf>
    <xf numFmtId="165" fontId="25" fillId="6" borderId="24" xfId="22" applyNumberFormat="1" applyFont="1" applyFill="1" applyBorder="1">
      <alignment horizontal="right" vertical="center"/>
    </xf>
    <xf numFmtId="10" fontId="18" fillId="13" borderId="0" xfId="0" applyNumberFormat="1" applyFont="1" applyFill="1"/>
    <xf numFmtId="9" fontId="18" fillId="13" borderId="0" xfId="0" applyNumberFormat="1" applyFont="1" applyFill="1"/>
    <xf numFmtId="165" fontId="25" fillId="8" borderId="13" xfId="22" applyNumberFormat="1" applyFont="1" applyFill="1" applyBorder="1">
      <alignment horizontal="right" vertical="center"/>
    </xf>
    <xf numFmtId="166" fontId="25" fillId="8" borderId="24" xfId="21" applyNumberFormat="1" applyFont="1" applyFill="1" applyBorder="1" applyAlignment="1">
      <alignment horizontal="right" vertical="center"/>
    </xf>
    <xf numFmtId="0" fontId="25" fillId="8" borderId="13" xfId="22" applyNumberFormat="1" applyFont="1" applyFill="1" applyBorder="1">
      <alignment horizontal="right" vertical="center"/>
    </xf>
    <xf numFmtId="165" fontId="25" fillId="8" borderId="24" xfId="22" applyNumberFormat="1" applyFont="1" applyFill="1" applyBorder="1">
      <alignment horizontal="right" vertical="center"/>
    </xf>
    <xf numFmtId="0" fontId="22" fillId="0" borderId="19" xfId="22" applyNumberFormat="1" applyFont="1" applyBorder="1">
      <alignment horizontal="right" vertical="center"/>
    </xf>
    <xf numFmtId="9" fontId="22" fillId="4" borderId="9" xfId="21" applyFont="1" applyFill="1" applyBorder="1" applyAlignment="1">
      <alignment horizontal="right"/>
    </xf>
    <xf numFmtId="9" fontId="25" fillId="8" borderId="19" xfId="21" applyFont="1" applyFill="1" applyBorder="1" applyAlignment="1">
      <alignment horizontal="right" vertical="center"/>
    </xf>
    <xf numFmtId="167" fontId="22" fillId="0" borderId="9" xfId="23" applyNumberFormat="1" applyFont="1" applyFill="1" applyBorder="1" applyAlignment="1">
      <alignment horizontal="right"/>
    </xf>
    <xf numFmtId="167" fontId="22" fillId="0" borderId="16" xfId="23" applyNumberFormat="1" applyFont="1" applyFill="1" applyBorder="1" applyAlignment="1">
      <alignment horizontal="right"/>
    </xf>
    <xf numFmtId="167" fontId="22" fillId="4" borderId="9" xfId="23" applyNumberFormat="1" applyFont="1" applyFill="1" applyBorder="1" applyAlignment="1">
      <alignment horizontal="left"/>
    </xf>
    <xf numFmtId="167" fontId="22" fillId="4" borderId="15" xfId="23" applyNumberFormat="1" applyFont="1" applyFill="1" applyBorder="1" applyAlignment="1">
      <alignment horizontal="right"/>
    </xf>
    <xf numFmtId="165" fontId="22" fillId="4" borderId="10" xfId="23" applyNumberFormat="1" applyFont="1" applyFill="1" applyBorder="1" applyAlignment="1">
      <alignment vertical="center"/>
    </xf>
    <xf numFmtId="170" fontId="22" fillId="4" borderId="10" xfId="23" applyNumberFormat="1" applyFont="1" applyFill="1" applyBorder="1" applyAlignment="1">
      <alignment horizontal="right"/>
    </xf>
    <xf numFmtId="170" fontId="22" fillId="0" borderId="10" xfId="23" applyNumberFormat="1" applyFont="1" applyFill="1" applyBorder="1" applyAlignment="1">
      <alignment horizontal="right"/>
    </xf>
    <xf numFmtId="170" fontId="22" fillId="10" borderId="10" xfId="23" applyNumberFormat="1" applyFont="1" applyFill="1" applyBorder="1" applyAlignment="1">
      <alignment horizontal="right"/>
    </xf>
    <xf numFmtId="167" fontId="22" fillId="4" borderId="15" xfId="23" applyNumberFormat="1" applyFont="1" applyFill="1" applyBorder="1" applyAlignment="1">
      <alignment horizontal="left"/>
    </xf>
    <xf numFmtId="1" fontId="25" fillId="0" borderId="14" xfId="22" applyNumberFormat="1" applyFont="1" applyBorder="1" applyAlignment="1">
      <alignment horizontal="left" vertical="center"/>
    </xf>
    <xf numFmtId="166" fontId="22" fillId="4" borderId="21" xfId="21" applyNumberFormat="1" applyFont="1" applyFill="1" applyBorder="1" applyAlignment="1">
      <alignment horizontal="right"/>
    </xf>
    <xf numFmtId="166" fontId="25" fillId="4" borderId="24" xfId="21" applyNumberFormat="1" applyFont="1" applyFill="1" applyBorder="1" applyAlignment="1">
      <alignment horizontal="right"/>
    </xf>
    <xf numFmtId="166" fontId="25" fillId="0" borderId="24" xfId="21" applyNumberFormat="1" applyFont="1" applyFill="1" applyBorder="1" applyAlignment="1">
      <alignment horizontal="right"/>
    </xf>
    <xf numFmtId="170" fontId="25" fillId="10" borderId="24" xfId="23" applyNumberFormat="1" applyFont="1" applyFill="1" applyBorder="1" applyAlignment="1">
      <alignment horizontal="right"/>
    </xf>
    <xf numFmtId="2" fontId="25" fillId="4" borderId="24" xfId="21" applyNumberFormat="1" applyFont="1" applyFill="1" applyBorder="1" applyAlignment="1">
      <alignment horizontal="right"/>
    </xf>
    <xf numFmtId="165" fontId="25" fillId="4" borderId="23" xfId="23" applyNumberFormat="1" applyFont="1" applyFill="1" applyBorder="1" applyAlignment="1">
      <alignment horizontal="right" vertical="center"/>
    </xf>
    <xf numFmtId="1" fontId="25" fillId="0" borderId="51" xfId="22" applyNumberFormat="1" applyFont="1" applyBorder="1" applyAlignment="1">
      <alignment horizontal="left" vertical="center"/>
    </xf>
    <xf numFmtId="3" fontId="25" fillId="4" borderId="24" xfId="21" applyNumberFormat="1" applyFont="1" applyFill="1" applyBorder="1" applyAlignment="1">
      <alignment horizontal="right"/>
    </xf>
    <xf numFmtId="3" fontId="25" fillId="4" borderId="23" xfId="23" applyNumberFormat="1" applyFont="1" applyFill="1" applyBorder="1" applyAlignment="1">
      <alignment horizontal="right" vertical="center"/>
    </xf>
    <xf numFmtId="165" fontId="25" fillId="4" borderId="23" xfId="23" applyNumberFormat="1" applyFont="1" applyFill="1" applyBorder="1" applyAlignment="1">
      <alignment horizontal="right"/>
    </xf>
    <xf numFmtId="170" fontId="22" fillId="9" borderId="10" xfId="23" applyNumberFormat="1" applyFont="1" applyFill="1" applyBorder="1" applyAlignment="1">
      <alignment horizontal="right"/>
    </xf>
    <xf numFmtId="170" fontId="25" fillId="9" borderId="24" xfId="23" applyNumberFormat="1" applyFont="1" applyFill="1" applyBorder="1" applyAlignment="1">
      <alignment horizontal="right"/>
    </xf>
    <xf numFmtId="165" fontId="18" fillId="13" borderId="0" xfId="0" applyNumberFormat="1" applyFont="1" applyFill="1"/>
    <xf numFmtId="0" fontId="33" fillId="13" borderId="22" xfId="0" applyFont="1" applyFill="1" applyBorder="1" applyAlignment="1">
      <alignment horizontal="justify" vertical="center"/>
    </xf>
    <xf numFmtId="0" fontId="25" fillId="6" borderId="23" xfId="22" applyNumberFormat="1" applyFont="1" applyFill="1" applyBorder="1" applyAlignment="1">
      <alignment horizontal="left" vertical="center"/>
    </xf>
    <xf numFmtId="0" fontId="34" fillId="0" borderId="0" xfId="0" applyFont="1"/>
    <xf numFmtId="0" fontId="25" fillId="0" borderId="0" xfId="2" applyFont="1" applyFill="1"/>
    <xf numFmtId="0" fontId="22" fillId="0" borderId="0" xfId="2" applyFont="1" applyFill="1"/>
    <xf numFmtId="0" fontId="22" fillId="0" borderId="0" xfId="2" applyNumberFormat="1" applyFont="1" applyFill="1" applyAlignment="1">
      <alignment horizontal="left"/>
    </xf>
    <xf numFmtId="9" fontId="25" fillId="10" borderId="9" xfId="21" applyFont="1" applyFill="1" applyBorder="1" applyAlignment="1">
      <alignment horizontal="right"/>
    </xf>
    <xf numFmtId="0" fontId="25" fillId="13" borderId="13" xfId="22" applyNumberFormat="1" applyFont="1" applyFill="1" applyBorder="1" applyAlignment="1">
      <alignment horizontal="left" vertical="center"/>
    </xf>
    <xf numFmtId="0" fontId="25" fillId="13" borderId="13" xfId="22" applyNumberFormat="1" applyFont="1" applyFill="1" applyBorder="1">
      <alignment horizontal="right" vertical="center"/>
    </xf>
    <xf numFmtId="0" fontId="22" fillId="0" borderId="13" xfId="22" applyNumberFormat="1" applyFont="1" applyBorder="1" applyAlignment="1">
      <alignment horizontal="left" vertical="center"/>
    </xf>
    <xf numFmtId="0" fontId="25" fillId="0" borderId="27" xfId="22" applyNumberFormat="1" applyFont="1" applyBorder="1">
      <alignment horizontal="right" vertical="center"/>
    </xf>
    <xf numFmtId="3" fontId="25" fillId="8" borderId="20" xfId="22" applyNumberFormat="1" applyFont="1" applyFill="1" applyBorder="1">
      <alignment horizontal="right" vertical="center"/>
    </xf>
    <xf numFmtId="3" fontId="22" fillId="4" borderId="8" xfId="23" applyNumberFormat="1" applyFont="1" applyFill="1" applyAlignment="1">
      <alignment horizontal="right"/>
    </xf>
    <xf numFmtId="0" fontId="25" fillId="13" borderId="0" xfId="22" applyNumberFormat="1" applyFont="1" applyFill="1" applyBorder="1">
      <alignment horizontal="right" vertical="center"/>
    </xf>
    <xf numFmtId="165" fontId="22" fillId="0" borderId="17" xfId="23" applyNumberFormat="1" applyFont="1" applyFill="1" applyBorder="1" applyAlignment="1">
      <alignment horizontal="left"/>
    </xf>
    <xf numFmtId="3" fontId="22" fillId="0" borderId="17" xfId="23" applyNumberFormat="1" applyFont="1" applyFill="1" applyBorder="1" applyAlignment="1">
      <alignment horizontal="right"/>
    </xf>
    <xf numFmtId="0" fontId="38" fillId="0" borderId="0" xfId="0" applyFont="1" applyAlignment="1">
      <alignment vertical="center"/>
    </xf>
    <xf numFmtId="10" fontId="0" fillId="13" borderId="0" xfId="0" applyNumberFormat="1" applyFill="1"/>
    <xf numFmtId="0" fontId="22" fillId="0" borderId="13" xfId="22" applyNumberFormat="1" applyFont="1" applyBorder="1">
      <alignment horizontal="right" vertical="center"/>
    </xf>
    <xf numFmtId="165" fontId="22" fillId="11" borderId="9" xfId="23" applyNumberFormat="1" applyFont="1" applyFill="1" applyBorder="1" applyAlignment="1">
      <alignment horizontal="right"/>
    </xf>
    <xf numFmtId="10" fontId="25" fillId="0" borderId="13" xfId="21" applyNumberFormat="1" applyFont="1" applyBorder="1" applyAlignment="1">
      <alignment horizontal="right" vertical="center"/>
    </xf>
    <xf numFmtId="171" fontId="25" fillId="0" borderId="13" xfId="21" applyNumberFormat="1" applyFont="1" applyBorder="1" applyAlignment="1">
      <alignment horizontal="right" vertical="center"/>
    </xf>
    <xf numFmtId="9" fontId="22" fillId="0" borderId="13" xfId="21" applyFont="1" applyBorder="1" applyAlignment="1">
      <alignment horizontal="right" vertical="center"/>
    </xf>
    <xf numFmtId="9" fontId="22" fillId="12" borderId="13" xfId="21" applyFont="1" applyFill="1" applyBorder="1" applyAlignment="1">
      <alignment horizontal="right" vertical="center"/>
    </xf>
    <xf numFmtId="1" fontId="25" fillId="11" borderId="9" xfId="21" applyNumberFormat="1" applyFont="1" applyFill="1" applyBorder="1" applyAlignment="1">
      <alignment horizontal="right"/>
    </xf>
    <xf numFmtId="9" fontId="25" fillId="12" borderId="13" xfId="21" applyFont="1" applyFill="1" applyBorder="1" applyAlignment="1">
      <alignment horizontal="right" vertical="center"/>
    </xf>
    <xf numFmtId="165" fontId="22" fillId="4" borderId="9" xfId="23" applyNumberFormat="1" applyFont="1" applyFill="1" applyBorder="1" applyAlignment="1"/>
    <xf numFmtId="1" fontId="22" fillId="0" borderId="9" xfId="21" applyNumberFormat="1" applyFont="1" applyFill="1" applyBorder="1" applyAlignment="1"/>
    <xf numFmtId="165" fontId="25" fillId="11" borderId="9" xfId="23" applyNumberFormat="1" applyFont="1" applyFill="1" applyBorder="1" applyAlignment="1">
      <alignment horizontal="right"/>
    </xf>
    <xf numFmtId="10" fontId="25" fillId="12" borderId="13" xfId="21" applyNumberFormat="1" applyFont="1" applyFill="1" applyBorder="1" applyAlignment="1">
      <alignment horizontal="right" vertical="center"/>
    </xf>
    <xf numFmtId="10" fontId="22" fillId="4" borderId="9" xfId="21" applyNumberFormat="1" applyFont="1" applyFill="1" applyBorder="1" applyAlignment="1"/>
    <xf numFmtId="10" fontId="22" fillId="4" borderId="9" xfId="21" applyNumberFormat="1" applyFont="1" applyFill="1" applyBorder="1" applyAlignment="1">
      <alignment horizontal="right"/>
    </xf>
    <xf numFmtId="0" fontId="25" fillId="12" borderId="13" xfId="22" applyNumberFormat="1" applyFont="1" applyFill="1" applyBorder="1">
      <alignment horizontal="right" vertical="center"/>
    </xf>
    <xf numFmtId="165" fontId="22" fillId="4" borderId="10" xfId="23" applyNumberFormat="1" applyFont="1" applyFill="1" applyBorder="1" applyAlignment="1"/>
    <xf numFmtId="10" fontId="22" fillId="4" borderId="10" xfId="21" applyNumberFormat="1" applyFont="1" applyFill="1" applyBorder="1" applyAlignment="1">
      <alignment horizontal="right"/>
    </xf>
    <xf numFmtId="10" fontId="25" fillId="0" borderId="24" xfId="21" applyNumberFormat="1" applyFont="1" applyBorder="1" applyAlignment="1">
      <alignment horizontal="right" vertical="center"/>
    </xf>
    <xf numFmtId="165" fontId="22" fillId="11" borderId="10" xfId="23" applyNumberFormat="1" applyFont="1" applyFill="1" applyBorder="1" applyAlignment="1">
      <alignment horizontal="right"/>
    </xf>
    <xf numFmtId="0" fontId="25" fillId="12" borderId="24" xfId="22" applyNumberFormat="1" applyFont="1" applyFill="1" applyBorder="1">
      <alignment horizontal="right" vertical="center"/>
    </xf>
    <xf numFmtId="165" fontId="22" fillId="4" borderId="8" xfId="23" applyNumberFormat="1" applyFont="1" applyFill="1" applyAlignment="1">
      <alignment horizontal="right"/>
    </xf>
    <xf numFmtId="0" fontId="25" fillId="0" borderId="23" xfId="22" applyNumberFormat="1" applyFont="1" applyBorder="1">
      <alignment horizontal="right" vertical="center"/>
    </xf>
    <xf numFmtId="9" fontId="22" fillId="4" borderId="9" xfId="21" applyFont="1" applyFill="1" applyBorder="1" applyAlignment="1">
      <alignment horizontal="left"/>
    </xf>
    <xf numFmtId="10" fontId="25" fillId="0" borderId="23" xfId="22" applyNumberFormat="1" applyFont="1" applyBorder="1">
      <alignment horizontal="right" vertical="center"/>
    </xf>
    <xf numFmtId="170" fontId="25" fillId="0" borderId="31" xfId="23" applyNumberFormat="1" applyFont="1" applyFill="1" applyBorder="1" applyAlignment="1">
      <alignment horizontal="right"/>
    </xf>
    <xf numFmtId="170" fontId="22" fillId="0" borderId="31" xfId="23" applyNumberFormat="1" applyFont="1" applyFill="1" applyBorder="1" applyAlignment="1">
      <alignment horizontal="right"/>
    </xf>
    <xf numFmtId="170" fontId="22" fillId="4" borderId="9" xfId="23" applyNumberFormat="1" applyFont="1" applyFill="1" applyBorder="1" applyAlignment="1">
      <alignment horizontal="left"/>
    </xf>
    <xf numFmtId="170" fontId="22" fillId="4" borderId="10" xfId="23" applyNumberFormat="1" applyFont="1" applyFill="1" applyBorder="1" applyAlignment="1">
      <alignment horizontal="left"/>
    </xf>
    <xf numFmtId="170" fontId="25" fillId="4" borderId="24" xfId="23" applyNumberFormat="1" applyFont="1" applyFill="1" applyBorder="1" applyAlignment="1">
      <alignment horizontal="right"/>
    </xf>
    <xf numFmtId="0" fontId="22" fillId="12" borderId="26" xfId="21" applyNumberFormat="1" applyFont="1" applyFill="1" applyBorder="1" applyAlignment="1">
      <alignment horizontal="right" vertical="center"/>
    </xf>
    <xf numFmtId="9" fontId="22" fillId="12" borderId="26" xfId="21" applyFont="1" applyFill="1" applyBorder="1" applyAlignment="1">
      <alignment horizontal="right" vertical="center"/>
    </xf>
    <xf numFmtId="0" fontId="22" fillId="0" borderId="40" xfId="0" applyFont="1" applyBorder="1" applyAlignment="1">
      <alignment horizontal="center"/>
    </xf>
    <xf numFmtId="0" fontId="25" fillId="0" borderId="40" xfId="0" applyFont="1" applyBorder="1" applyAlignment="1">
      <alignment horizontal="right"/>
    </xf>
    <xf numFmtId="10" fontId="25" fillId="0" borderId="31" xfId="22" applyNumberFormat="1" applyFont="1" applyBorder="1">
      <alignment horizontal="right" vertical="center"/>
    </xf>
    <xf numFmtId="3" fontId="22" fillId="13" borderId="28" xfId="22" applyNumberFormat="1" applyFont="1" applyFill="1" applyBorder="1">
      <alignment horizontal="right" vertical="center"/>
    </xf>
    <xf numFmtId="3" fontId="22" fillId="0" borderId="28" xfId="22" applyNumberFormat="1" applyFont="1" applyBorder="1">
      <alignment horizontal="right" vertical="center"/>
    </xf>
    <xf numFmtId="3" fontId="22" fillId="12" borderId="28" xfId="22" applyNumberFormat="1" applyFont="1" applyFill="1" applyBorder="1">
      <alignment horizontal="right" vertical="center"/>
    </xf>
    <xf numFmtId="166" fontId="22" fillId="12" borderId="29" xfId="21" applyNumberFormat="1" applyFont="1" applyFill="1" applyBorder="1" applyAlignment="1">
      <alignment horizontal="right" vertical="center"/>
    </xf>
    <xf numFmtId="165" fontId="22" fillId="16" borderId="18" xfId="23" applyNumberFormat="1" applyFont="1" applyFill="1" applyBorder="1" applyAlignment="1">
      <alignment horizontal="right"/>
    </xf>
    <xf numFmtId="0" fontId="25" fillId="13" borderId="26" xfId="22" applyNumberFormat="1" applyFont="1" applyFill="1" applyBorder="1">
      <alignment horizontal="right" vertical="center"/>
    </xf>
    <xf numFmtId="3" fontId="25" fillId="16" borderId="9" xfId="23" applyNumberFormat="1" applyFont="1" applyFill="1" applyBorder="1" applyAlignment="1">
      <alignment horizontal="right"/>
    </xf>
    <xf numFmtId="3" fontId="25" fillId="17" borderId="19" xfId="22" applyNumberFormat="1" applyFont="1" applyFill="1" applyBorder="1">
      <alignment horizontal="right" vertical="center"/>
    </xf>
    <xf numFmtId="3" fontId="25" fillId="17" borderId="9" xfId="23" applyNumberFormat="1" applyFont="1" applyFill="1" applyBorder="1" applyAlignment="1">
      <alignment horizontal="right"/>
    </xf>
    <xf numFmtId="3" fontId="25" fillId="6" borderId="23" xfId="22" applyNumberFormat="1" applyFont="1" applyFill="1" applyBorder="1">
      <alignment horizontal="right" vertical="center"/>
    </xf>
    <xf numFmtId="0" fontId="25" fillId="0" borderId="25" xfId="22" applyNumberFormat="1" applyFont="1" applyBorder="1">
      <alignment horizontal="right" vertical="center"/>
    </xf>
    <xf numFmtId="3" fontId="22" fillId="4" borderId="33" xfId="23" applyNumberFormat="1" applyFont="1" applyFill="1" applyBorder="1" applyAlignment="1"/>
    <xf numFmtId="9" fontId="25" fillId="0" borderId="19" xfId="21" applyFont="1" applyBorder="1" applyAlignment="1">
      <alignment horizontal="right" vertical="center"/>
    </xf>
    <xf numFmtId="3" fontId="22" fillId="18" borderId="9" xfId="23" applyNumberFormat="1" applyFont="1" applyFill="1" applyBorder="1" applyAlignment="1">
      <alignment horizontal="right"/>
    </xf>
    <xf numFmtId="3" fontId="25" fillId="18" borderId="19" xfId="22" applyNumberFormat="1" applyFont="1" applyFill="1" applyBorder="1">
      <alignment horizontal="right" vertical="center"/>
    </xf>
    <xf numFmtId="0" fontId="25" fillId="18" borderId="19" xfId="22" applyNumberFormat="1" applyFont="1" applyFill="1" applyBorder="1">
      <alignment horizontal="right" vertical="center"/>
    </xf>
    <xf numFmtId="10" fontId="22" fillId="0" borderId="8" xfId="21" applyNumberFormat="1" applyFont="1" applyFill="1" applyBorder="1" applyAlignment="1">
      <alignment horizontal="right"/>
    </xf>
    <xf numFmtId="10" fontId="25" fillId="8" borderId="24" xfId="21" applyNumberFormat="1" applyFont="1" applyFill="1" applyBorder="1" applyAlignment="1">
      <alignment horizontal="right" vertical="center"/>
    </xf>
    <xf numFmtId="10" fontId="25" fillId="9" borderId="9" xfId="21" applyNumberFormat="1" applyFont="1" applyFill="1" applyBorder="1" applyAlignment="1">
      <alignment horizontal="right"/>
    </xf>
    <xf numFmtId="10" fontId="25" fillId="8" borderId="31" xfId="21" applyNumberFormat="1" applyFont="1" applyFill="1" applyBorder="1" applyAlignment="1">
      <alignment horizontal="right" vertical="center"/>
    </xf>
    <xf numFmtId="1" fontId="25" fillId="13" borderId="0" xfId="22" applyNumberFormat="1" applyFont="1" applyFill="1" applyBorder="1" applyAlignment="1">
      <alignment horizontal="left" vertical="center"/>
    </xf>
    <xf numFmtId="166" fontId="33" fillId="13" borderId="22" xfId="21" applyNumberFormat="1" applyFont="1" applyFill="1" applyBorder="1" applyAlignment="1">
      <alignment horizontal="right" vertical="center"/>
    </xf>
    <xf numFmtId="3" fontId="25" fillId="0" borderId="24" xfId="22" applyNumberFormat="1" applyFont="1" applyBorder="1">
      <alignment horizontal="right" vertical="center"/>
    </xf>
    <xf numFmtId="165" fontId="22" fillId="9" borderId="9" xfId="23" applyNumberFormat="1" applyFont="1" applyFill="1" applyBorder="1" applyAlignment="1">
      <alignment horizontal="right"/>
    </xf>
    <xf numFmtId="166" fontId="33" fillId="8" borderId="22" xfId="21" applyNumberFormat="1" applyFont="1" applyFill="1" applyBorder="1" applyAlignment="1">
      <alignment horizontal="right" vertical="center"/>
    </xf>
    <xf numFmtId="0" fontId="25" fillId="8" borderId="23" xfId="22" applyNumberFormat="1" applyFont="1" applyFill="1" applyBorder="1" applyAlignment="1">
      <alignment horizontal="left" vertical="center"/>
    </xf>
    <xf numFmtId="1" fontId="25" fillId="0" borderId="13" xfId="21" applyNumberFormat="1" applyFont="1" applyBorder="1" applyAlignment="1">
      <alignment horizontal="right" vertical="center"/>
    </xf>
    <xf numFmtId="165" fontId="25" fillId="11" borderId="10" xfId="23" applyNumberFormat="1" applyFont="1" applyFill="1" applyBorder="1" applyAlignment="1">
      <alignment horizontal="right"/>
    </xf>
    <xf numFmtId="165" fontId="25" fillId="11" borderId="39" xfId="23" applyNumberFormat="1" applyFont="1" applyFill="1" applyBorder="1" applyAlignment="1">
      <alignment horizontal="right"/>
    </xf>
    <xf numFmtId="165" fontId="25" fillId="4" borderId="49" xfId="23" applyNumberFormat="1" applyFont="1" applyFill="1" applyBorder="1" applyAlignment="1">
      <alignment horizontal="left"/>
    </xf>
    <xf numFmtId="165" fontId="25" fillId="4" borderId="53" xfId="23" applyNumberFormat="1" applyFont="1" applyFill="1" applyBorder="1" applyAlignment="1">
      <alignment horizontal="right"/>
    </xf>
    <xf numFmtId="165" fontId="22" fillId="4" borderId="39" xfId="23" applyNumberFormat="1" applyFont="1" applyFill="1" applyBorder="1" applyAlignment="1">
      <alignment horizontal="right"/>
    </xf>
    <xf numFmtId="165" fontId="25" fillId="11" borderId="53" xfId="23" applyNumberFormat="1" applyFont="1" applyFill="1" applyBorder="1" applyAlignment="1">
      <alignment horizontal="right"/>
    </xf>
    <xf numFmtId="165" fontId="25" fillId="11" borderId="24" xfId="23" applyNumberFormat="1" applyFont="1" applyFill="1" applyBorder="1" applyAlignment="1">
      <alignment horizontal="right"/>
    </xf>
    <xf numFmtId="165" fontId="25" fillId="4" borderId="16" xfId="23" applyNumberFormat="1" applyFont="1" applyFill="1" applyBorder="1" applyAlignment="1">
      <alignment horizontal="right"/>
    </xf>
    <xf numFmtId="165" fontId="25" fillId="4" borderId="14" xfId="23" applyNumberFormat="1" applyFont="1" applyFill="1" applyBorder="1" applyAlignment="1">
      <alignment horizontal="right"/>
    </xf>
    <xf numFmtId="1" fontId="25" fillId="11" borderId="14" xfId="23" applyNumberFormat="1" applyFont="1" applyFill="1" applyBorder="1" applyAlignment="1">
      <alignment horizontal="right"/>
    </xf>
    <xf numFmtId="1" fontId="25" fillId="11" borderId="16" xfId="21" applyNumberFormat="1" applyFont="1" applyFill="1" applyBorder="1" applyAlignment="1">
      <alignment horizontal="right"/>
    </xf>
    <xf numFmtId="165" fontId="25" fillId="11" borderId="16" xfId="23" applyNumberFormat="1" applyFont="1" applyFill="1" applyBorder="1" applyAlignment="1">
      <alignment horizontal="right"/>
    </xf>
    <xf numFmtId="165" fontId="22" fillId="4" borderId="16" xfId="23" applyNumberFormat="1" applyFont="1" applyFill="1" applyBorder="1" applyAlignment="1"/>
    <xf numFmtId="1" fontId="25" fillId="0" borderId="14" xfId="23" applyNumberFormat="1" applyFont="1" applyFill="1" applyBorder="1" applyAlignment="1">
      <alignment horizontal="right"/>
    </xf>
    <xf numFmtId="1" fontId="22" fillId="0" borderId="16" xfId="21" applyNumberFormat="1" applyFont="1" applyFill="1" applyBorder="1" applyAlignment="1"/>
    <xf numFmtId="165" fontId="25" fillId="11" borderId="14" xfId="23" applyNumberFormat="1" applyFont="1" applyFill="1" applyBorder="1" applyAlignment="1">
      <alignment horizontal="right"/>
    </xf>
    <xf numFmtId="10" fontId="22" fillId="4" borderId="16" xfId="21" applyNumberFormat="1" applyFont="1" applyFill="1" applyBorder="1" applyAlignment="1">
      <alignment horizontal="right"/>
    </xf>
    <xf numFmtId="165" fontId="22" fillId="4" borderId="15" xfId="23" applyNumberFormat="1" applyFont="1" applyFill="1" applyBorder="1" applyAlignment="1"/>
    <xf numFmtId="0" fontId="40" fillId="13" borderId="0" xfId="0" applyFont="1" applyFill="1"/>
    <xf numFmtId="9" fontId="22" fillId="0" borderId="10" xfId="21" applyFont="1" applyFill="1" applyBorder="1" applyAlignment="1">
      <alignment horizontal="right"/>
    </xf>
    <xf numFmtId="9" fontId="25" fillId="0" borderId="24" xfId="21" applyFont="1" applyFill="1" applyBorder="1" applyAlignment="1">
      <alignment horizontal="right" vertical="center"/>
    </xf>
    <xf numFmtId="165" fontId="25" fillId="11" borderId="9" xfId="23" applyNumberFormat="1" applyFont="1" applyFill="1" applyBorder="1" applyAlignment="1"/>
    <xf numFmtId="165" fontId="25" fillId="11" borderId="16" xfId="23" applyNumberFormat="1" applyFont="1" applyFill="1" applyBorder="1" applyAlignment="1"/>
    <xf numFmtId="10" fontId="22" fillId="0" borderId="9" xfId="21" applyNumberFormat="1" applyFont="1" applyFill="1" applyBorder="1" applyAlignment="1"/>
    <xf numFmtId="10" fontId="22" fillId="0" borderId="16" xfId="21" applyNumberFormat="1" applyFont="1" applyFill="1" applyBorder="1" applyAlignment="1"/>
    <xf numFmtId="10" fontId="25" fillId="0" borderId="13" xfId="21" applyNumberFormat="1" applyFont="1" applyFill="1" applyBorder="1" applyAlignment="1">
      <alignment horizontal="right" vertical="center"/>
    </xf>
    <xf numFmtId="165" fontId="25" fillId="4" borderId="9" xfId="23" applyNumberFormat="1" applyFont="1" applyFill="1" applyBorder="1" applyAlignment="1"/>
    <xf numFmtId="165" fontId="25" fillId="9" borderId="16" xfId="23" applyNumberFormat="1" applyFont="1" applyFill="1" applyBorder="1" applyAlignment="1">
      <alignment horizontal="right"/>
    </xf>
    <xf numFmtId="165" fontId="22" fillId="9" borderId="10" xfId="23" applyNumberFormat="1" applyFont="1" applyFill="1" applyBorder="1" applyAlignment="1">
      <alignment horizontal="right"/>
    </xf>
    <xf numFmtId="165" fontId="25" fillId="9" borderId="24" xfId="23" applyNumberFormat="1" applyFont="1" applyFill="1" applyBorder="1" applyAlignment="1">
      <alignment horizontal="right"/>
    </xf>
    <xf numFmtId="10" fontId="25" fillId="8" borderId="13" xfId="21" applyNumberFormat="1" applyFont="1" applyFill="1" applyBorder="1" applyAlignment="1">
      <alignment horizontal="right" vertical="center"/>
    </xf>
    <xf numFmtId="3" fontId="25" fillId="0" borderId="13" xfId="22" applyNumberFormat="1" applyFont="1" applyBorder="1">
      <alignment horizontal="right" vertical="center"/>
    </xf>
    <xf numFmtId="165" fontId="25" fillId="0" borderId="24" xfId="22" applyNumberFormat="1" applyFont="1" applyBorder="1">
      <alignment horizontal="right" vertical="center"/>
    </xf>
    <xf numFmtId="165" fontId="25" fillId="10" borderId="10" xfId="23" applyNumberFormat="1" applyFont="1" applyFill="1" applyBorder="1" applyAlignment="1">
      <alignment horizontal="right"/>
    </xf>
    <xf numFmtId="165" fontId="25" fillId="12" borderId="8" xfId="23" applyNumberFormat="1" applyFont="1" applyFill="1" applyAlignment="1">
      <alignment horizontal="right"/>
    </xf>
    <xf numFmtId="165" fontId="25" fillId="18" borderId="8" xfId="23" applyNumberFormat="1" applyFont="1" applyFill="1" applyAlignment="1">
      <alignment horizontal="right"/>
    </xf>
    <xf numFmtId="3" fontId="22" fillId="4" borderId="10" xfId="23" applyNumberFormat="1" applyFont="1" applyFill="1" applyBorder="1" applyAlignment="1">
      <alignment horizontal="right"/>
    </xf>
    <xf numFmtId="165" fontId="25" fillId="0" borderId="54" xfId="23" applyNumberFormat="1" applyFont="1" applyFill="1" applyBorder="1" applyAlignment="1">
      <alignment horizontal="left"/>
    </xf>
    <xf numFmtId="3" fontId="25" fillId="0" borderId="55" xfId="23" applyNumberFormat="1" applyFont="1" applyFill="1" applyBorder="1" applyAlignment="1">
      <alignment horizontal="right"/>
    </xf>
    <xf numFmtId="3" fontId="25" fillId="0" borderId="20" xfId="22" applyNumberFormat="1" applyFont="1" applyBorder="1">
      <alignment horizontal="right" vertical="center"/>
    </xf>
    <xf numFmtId="166" fontId="25" fillId="10" borderId="9" xfId="21" applyNumberFormat="1" applyFont="1" applyFill="1" applyBorder="1" applyAlignment="1">
      <alignment horizontal="right"/>
    </xf>
    <xf numFmtId="9" fontId="25" fillId="10" borderId="18" xfId="21" applyFont="1" applyFill="1" applyBorder="1" applyAlignment="1">
      <alignment horizontal="right"/>
    </xf>
    <xf numFmtId="166" fontId="22" fillId="13" borderId="0" xfId="21" applyNumberFormat="1" applyFont="1" applyFill="1"/>
    <xf numFmtId="3" fontId="25" fillId="4" borderId="8" xfId="23" applyNumberFormat="1" applyFont="1" applyFill="1" applyAlignment="1">
      <alignment horizontal="right"/>
    </xf>
    <xf numFmtId="172" fontId="0" fillId="13" borderId="0" xfId="0" applyNumberFormat="1" applyFill="1"/>
    <xf numFmtId="167" fontId="22" fillId="0" borderId="0" xfId="0" applyNumberFormat="1" applyFont="1"/>
    <xf numFmtId="165" fontId="25" fillId="11" borderId="23" xfId="23" applyNumberFormat="1" applyFont="1" applyFill="1" applyBorder="1" applyAlignment="1">
      <alignment horizontal="left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right" wrapText="1"/>
    </xf>
    <xf numFmtId="0" fontId="42" fillId="0" borderId="0" xfId="0" applyFont="1" applyAlignment="1">
      <alignment wrapText="1"/>
    </xf>
    <xf numFmtId="1" fontId="22" fillId="0" borderId="0" xfId="0" applyNumberFormat="1" applyFont="1"/>
    <xf numFmtId="3" fontId="0" fillId="13" borderId="0" xfId="0" applyNumberFormat="1" applyFill="1"/>
    <xf numFmtId="3" fontId="41" fillId="0" borderId="0" xfId="0" applyNumberFormat="1" applyFont="1" applyAlignment="1">
      <alignment horizontal="right" wrapText="1"/>
    </xf>
    <xf numFmtId="1" fontId="22" fillId="0" borderId="16" xfId="22" applyNumberFormat="1" applyFont="1" applyBorder="1">
      <alignment horizontal="right" vertical="center"/>
    </xf>
    <xf numFmtId="1" fontId="25" fillId="6" borderId="16" xfId="22" applyNumberFormat="1" applyFont="1" applyFill="1" applyBorder="1">
      <alignment horizontal="right" vertical="center"/>
    </xf>
    <xf numFmtId="165" fontId="22" fillId="4" borderId="17" xfId="23" applyNumberFormat="1" applyFont="1" applyFill="1" applyBorder="1" applyAlignment="1">
      <alignment horizontal="right"/>
    </xf>
    <xf numFmtId="2" fontId="22" fillId="4" borderId="0" xfId="21" applyNumberFormat="1" applyFont="1" applyFill="1" applyBorder="1" applyAlignment="1">
      <alignment horizontal="right"/>
    </xf>
    <xf numFmtId="165" fontId="22" fillId="4" borderId="0" xfId="23" applyNumberFormat="1" applyFont="1" applyFill="1" applyBorder="1" applyAlignment="1"/>
    <xf numFmtId="165" fontId="25" fillId="0" borderId="0" xfId="22" applyNumberFormat="1" applyFont="1" applyBorder="1">
      <alignment horizontal="right" vertical="center"/>
    </xf>
    <xf numFmtId="1" fontId="22" fillId="4" borderId="9" xfId="21" applyNumberFormat="1" applyFont="1" applyFill="1" applyBorder="1" applyAlignment="1">
      <alignment horizontal="right"/>
    </xf>
    <xf numFmtId="1" fontId="22" fillId="4" borderId="10" xfId="21" applyNumberFormat="1" applyFont="1" applyFill="1" applyBorder="1" applyAlignment="1">
      <alignment horizontal="right"/>
    </xf>
    <xf numFmtId="0" fontId="30" fillId="13" borderId="0" xfId="2" applyFont="1" applyFill="1" applyAlignment="1"/>
    <xf numFmtId="0" fontId="31" fillId="13" borderId="0" xfId="2" applyFont="1" applyFill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wrapText="1"/>
    </xf>
    <xf numFmtId="0" fontId="25" fillId="0" borderId="0" xfId="2" applyFont="1" applyAlignment="1">
      <alignment horizontal="left" vertical="center"/>
    </xf>
    <xf numFmtId="3" fontId="25" fillId="0" borderId="0" xfId="22" applyNumberFormat="1" applyFont="1" applyBorder="1">
      <alignment horizontal="right" vertical="center"/>
    </xf>
    <xf numFmtId="3" fontId="25" fillId="11" borderId="24" xfId="23" applyNumberFormat="1" applyFont="1" applyFill="1" applyBorder="1" applyAlignment="1">
      <alignment horizontal="right"/>
    </xf>
    <xf numFmtId="3" fontId="25" fillId="11" borderId="23" xfId="23" applyNumberFormat="1" applyFont="1" applyFill="1" applyBorder="1" applyAlignment="1">
      <alignment horizontal="right"/>
    </xf>
    <xf numFmtId="0" fontId="25" fillId="0" borderId="13" xfId="22" applyNumberFormat="1" applyFont="1" applyBorder="1" applyAlignment="1">
      <alignment horizontal="center" vertical="center"/>
    </xf>
    <xf numFmtId="0" fontId="18" fillId="0" borderId="35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vertical="top"/>
    </xf>
    <xf numFmtId="0" fontId="18" fillId="13" borderId="0" xfId="0" applyFont="1" applyFill="1" applyAlignment="1">
      <alignment vertical="top"/>
    </xf>
    <xf numFmtId="165" fontId="22" fillId="4" borderId="10" xfId="23" applyNumberFormat="1" applyFont="1" applyFill="1" applyBorder="1" applyAlignment="1">
      <alignment horizontal="left" vertical="top"/>
    </xf>
    <xf numFmtId="165" fontId="22" fillId="4" borderId="0" xfId="23" applyNumberFormat="1" applyFont="1" applyFill="1" applyBorder="1" applyAlignment="1">
      <alignment horizontal="left" vertical="top"/>
    </xf>
    <xf numFmtId="0" fontId="18" fillId="0" borderId="21" xfId="0" applyFont="1" applyBorder="1" applyAlignment="1">
      <alignment vertical="top" wrapText="1"/>
    </xf>
    <xf numFmtId="0" fontId="18" fillId="0" borderId="21" xfId="0" applyFont="1" applyBorder="1" applyAlignment="1">
      <alignment horizontal="justify" vertical="top" wrapText="1"/>
    </xf>
    <xf numFmtId="0" fontId="43" fillId="0" borderId="0" xfId="0" applyFont="1"/>
    <xf numFmtId="0" fontId="44" fillId="0" borderId="0" xfId="0" applyFont="1"/>
    <xf numFmtId="3" fontId="25" fillId="13" borderId="24" xfId="22" applyNumberFormat="1" applyFont="1" applyFill="1" applyBorder="1">
      <alignment horizontal="right" vertical="center"/>
    </xf>
    <xf numFmtId="3" fontId="25" fillId="6" borderId="24" xfId="22" applyNumberFormat="1" applyFont="1" applyFill="1" applyBorder="1">
      <alignment horizontal="right" vertical="center"/>
    </xf>
    <xf numFmtId="0" fontId="35" fillId="5" borderId="0" xfId="2" applyFont="1" applyFill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justify" vertical="top" wrapText="1"/>
    </xf>
    <xf numFmtId="0" fontId="18" fillId="0" borderId="35" xfId="0" applyFont="1" applyBorder="1" applyAlignment="1">
      <alignment horizontal="justify" vertical="top" wrapText="1"/>
    </xf>
    <xf numFmtId="0" fontId="18" fillId="0" borderId="50" xfId="0" applyFont="1" applyBorder="1" applyAlignment="1">
      <alignment horizontal="justify" vertical="top" wrapText="1"/>
    </xf>
    <xf numFmtId="0" fontId="25" fillId="0" borderId="30" xfId="22" applyNumberFormat="1" applyFont="1" applyBorder="1" applyAlignment="1">
      <alignment horizontal="center" vertical="center"/>
    </xf>
    <xf numFmtId="0" fontId="25" fillId="0" borderId="25" xfId="22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165" fontId="22" fillId="4" borderId="50" xfId="23" applyNumberFormat="1" applyFont="1" applyFill="1" applyBorder="1" applyAlignment="1">
      <alignment horizontal="left" vertical="center"/>
    </xf>
    <xf numFmtId="165" fontId="22" fillId="4" borderId="21" xfId="23" applyNumberFormat="1" applyFont="1" applyFill="1" applyBorder="1" applyAlignment="1">
      <alignment horizontal="left" vertical="center"/>
    </xf>
    <xf numFmtId="165" fontId="25" fillId="4" borderId="22" xfId="23" applyNumberFormat="1" applyFont="1" applyFill="1" applyBorder="1" applyAlignment="1">
      <alignment horizontal="left" vertical="center"/>
    </xf>
    <xf numFmtId="165" fontId="25" fillId="4" borderId="23" xfId="23" applyNumberFormat="1" applyFont="1" applyFill="1" applyBorder="1" applyAlignment="1">
      <alignment horizontal="left" vertical="center"/>
    </xf>
    <xf numFmtId="0" fontId="22" fillId="0" borderId="5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167" fontId="22" fillId="4" borderId="21" xfId="23" applyNumberFormat="1" applyFont="1" applyFill="1" applyBorder="1" applyAlignment="1">
      <alignment horizontal="left"/>
    </xf>
    <xf numFmtId="0" fontId="18" fillId="13" borderId="50" xfId="0" applyFont="1" applyFill="1" applyBorder="1" applyAlignment="1">
      <alignment horizontal="left" vertical="center"/>
    </xf>
    <xf numFmtId="0" fontId="18" fillId="13" borderId="0" xfId="0" applyFont="1" applyFill="1" applyAlignment="1">
      <alignment horizontal="left" vertical="center"/>
    </xf>
    <xf numFmtId="3" fontId="25" fillId="6" borderId="43" xfId="22" applyNumberFormat="1" applyFont="1" applyFill="1" applyBorder="1">
      <alignment horizontal="right" vertical="center"/>
    </xf>
    <xf numFmtId="3" fontId="25" fillId="6" borderId="22" xfId="22" applyNumberFormat="1" applyFont="1" applyFill="1" applyBorder="1">
      <alignment horizontal="right" vertical="center"/>
    </xf>
    <xf numFmtId="3" fontId="25" fillId="6" borderId="23" xfId="22" applyNumberFormat="1" applyFont="1" applyFill="1" applyBorder="1">
      <alignment horizontal="right" vertical="center"/>
    </xf>
    <xf numFmtId="165" fontId="22" fillId="4" borderId="44" xfId="23" applyNumberFormat="1" applyFont="1" applyFill="1" applyBorder="1" applyAlignment="1"/>
    <xf numFmtId="165" fontId="22" fillId="4" borderId="45" xfId="23" applyNumberFormat="1" applyFont="1" applyFill="1" applyBorder="1" applyAlignment="1"/>
    <xf numFmtId="165" fontId="22" fillId="4" borderId="38" xfId="23" applyNumberFormat="1" applyFont="1" applyFill="1" applyBorder="1" applyAlignment="1"/>
    <xf numFmtId="3" fontId="22" fillId="0" borderId="40" xfId="0" applyNumberFormat="1" applyFont="1" applyBorder="1"/>
    <xf numFmtId="165" fontId="22" fillId="4" borderId="46" xfId="23" applyNumberFormat="1" applyFont="1" applyFill="1" applyBorder="1" applyAlignment="1"/>
    <xf numFmtId="165" fontId="22" fillId="4" borderId="47" xfId="23" applyNumberFormat="1" applyFont="1" applyFill="1" applyBorder="1" applyAlignment="1"/>
    <xf numFmtId="165" fontId="22" fillId="4" borderId="48" xfId="23" applyNumberFormat="1" applyFont="1" applyFill="1" applyBorder="1" applyAlignment="1"/>
    <xf numFmtId="3" fontId="25" fillId="0" borderId="43" xfId="22" applyNumberFormat="1" applyFont="1" applyBorder="1" applyAlignment="1">
      <alignment vertical="center"/>
    </xf>
    <xf numFmtId="3" fontId="25" fillId="0" borderId="22" xfId="22" applyNumberFormat="1" applyFont="1" applyBorder="1" applyAlignment="1">
      <alignment vertical="center"/>
    </xf>
    <xf numFmtId="3" fontId="25" fillId="0" borderId="23" xfId="22" applyNumberFormat="1" applyFont="1" applyBorder="1" applyAlignment="1">
      <alignment vertical="center"/>
    </xf>
    <xf numFmtId="165" fontId="22" fillId="4" borderId="46" xfId="23" applyNumberFormat="1" applyFont="1" applyFill="1" applyBorder="1" applyAlignment="1">
      <alignment horizontal="right"/>
    </xf>
    <xf numFmtId="165" fontId="22" fillId="4" borderId="47" xfId="23" applyNumberFormat="1" applyFont="1" applyFill="1" applyBorder="1" applyAlignment="1">
      <alignment horizontal="right"/>
    </xf>
    <xf numFmtId="165" fontId="22" fillId="4" borderId="48" xfId="23" applyNumberFormat="1" applyFont="1" applyFill="1" applyBorder="1" applyAlignment="1">
      <alignment horizontal="right"/>
    </xf>
    <xf numFmtId="3" fontId="25" fillId="0" borderId="43" xfId="22" applyNumberFormat="1" applyFont="1" applyBorder="1">
      <alignment horizontal="right" vertical="center"/>
    </xf>
    <xf numFmtId="3" fontId="25" fillId="0" borderId="22" xfId="22" applyNumberFormat="1" applyFont="1" applyBorder="1">
      <alignment horizontal="right" vertical="center"/>
    </xf>
    <xf numFmtId="3" fontId="25" fillId="0" borderId="23" xfId="22" applyNumberFormat="1" applyFont="1" applyBorder="1">
      <alignment horizontal="right" vertical="center"/>
    </xf>
    <xf numFmtId="3" fontId="22" fillId="0" borderId="40" xfId="0" applyNumberFormat="1" applyFont="1" applyBorder="1" applyAlignment="1">
      <alignment horizontal="right"/>
    </xf>
    <xf numFmtId="165" fontId="22" fillId="4" borderId="44" xfId="23" applyNumberFormat="1" applyFont="1" applyFill="1" applyBorder="1" applyAlignment="1">
      <alignment horizontal="right"/>
    </xf>
    <xf numFmtId="165" fontId="22" fillId="4" borderId="45" xfId="23" applyNumberFormat="1" applyFont="1" applyFill="1" applyBorder="1" applyAlignment="1">
      <alignment horizontal="right"/>
    </xf>
    <xf numFmtId="165" fontId="22" fillId="4" borderId="38" xfId="23" applyNumberFormat="1" applyFont="1" applyFill="1" applyBorder="1" applyAlignment="1">
      <alignment horizontal="right"/>
    </xf>
    <xf numFmtId="3" fontId="25" fillId="13" borderId="43" xfId="22" applyNumberFormat="1" applyFont="1" applyFill="1" applyBorder="1">
      <alignment horizontal="right" vertical="center"/>
    </xf>
    <xf numFmtId="3" fontId="25" fillId="13" borderId="22" xfId="22" applyNumberFormat="1" applyFont="1" applyFill="1" applyBorder="1">
      <alignment horizontal="right" vertical="center"/>
    </xf>
    <xf numFmtId="3" fontId="25" fillId="13" borderId="23" xfId="22" applyNumberFormat="1" applyFont="1" applyFill="1" applyBorder="1">
      <alignment horizontal="right" vertical="center"/>
    </xf>
    <xf numFmtId="3" fontId="22" fillId="0" borderId="52" xfId="0" applyNumberFormat="1" applyFont="1" applyBorder="1"/>
    <xf numFmtId="3" fontId="22" fillId="0" borderId="52" xfId="0" applyNumberFormat="1" applyFont="1" applyBorder="1" applyAlignment="1">
      <alignment horizontal="right"/>
    </xf>
    <xf numFmtId="0" fontId="25" fillId="0" borderId="20" xfId="22" applyNumberFormat="1" applyFont="1" applyBorder="1" applyAlignment="1">
      <alignment horizontal="left" vertical="center"/>
    </xf>
    <xf numFmtId="0" fontId="25" fillId="0" borderId="19" xfId="22" applyNumberFormat="1" applyFont="1" applyBorder="1" applyAlignment="1">
      <alignment horizontal="left" vertical="center"/>
    </xf>
    <xf numFmtId="0" fontId="25" fillId="0" borderId="27" xfId="22" applyNumberFormat="1" applyFont="1" applyBorder="1" applyAlignment="1">
      <alignment horizontal="center" vertical="center"/>
    </xf>
    <xf numFmtId="0" fontId="25" fillId="0" borderId="0" xfId="22" applyNumberFormat="1" applyFont="1" applyBorder="1" applyAlignment="1">
      <alignment horizontal="center" vertical="center"/>
    </xf>
    <xf numFmtId="0" fontId="25" fillId="0" borderId="10" xfId="22" applyNumberFormat="1" applyFont="1" applyBorder="1" applyAlignment="1">
      <alignment horizontal="center" vertical="center"/>
    </xf>
  </cellXfs>
  <cellStyles count="25">
    <cellStyle name="1." xfId="4" xr:uid="{00000000-0005-0000-0000-000000000000}"/>
    <cellStyle name="1.1" xfId="5" xr:uid="{00000000-0005-0000-0000-000001000000}"/>
    <cellStyle name="2." xfId="6" xr:uid="{00000000-0005-0000-0000-000002000000}"/>
    <cellStyle name="2.1" xfId="7" xr:uid="{00000000-0005-0000-0000-000003000000}"/>
    <cellStyle name="BANDE blanc.xls" xfId="8" xr:uid="{00000000-0005-0000-0000-000004000000}"/>
    <cellStyle name="BANDE BLEUE" xfId="9" xr:uid="{00000000-0005-0000-0000-000005000000}"/>
    <cellStyle name="Cellule liée 2" xfId="10" xr:uid="{00000000-0005-0000-0000-000006000000}"/>
    <cellStyle name="Commentaire 2" xfId="11" xr:uid="{00000000-0005-0000-0000-000007000000}"/>
    <cellStyle name="Fond gris" xfId="12" xr:uid="{00000000-0005-0000-0000-000008000000}"/>
    <cellStyle name="Lien hypertexte" xfId="2" builtinId="8" customBuiltin="1"/>
    <cellStyle name="Lien hypertexte visité" xfId="3" builtinId="9" customBuiltin="1"/>
    <cellStyle name="Milliers" xfId="24" builtinId="3"/>
    <cellStyle name="Normal" xfId="0" builtinId="0" customBuiltin="1"/>
    <cellStyle name="Note" xfId="1" builtinId="10" customBuiltin="1"/>
    <cellStyle name="Note 2" xfId="13" xr:uid="{00000000-0005-0000-0000-00000E000000}"/>
    <cellStyle name="Pourcentage" xfId="21" builtinId="5"/>
    <cellStyle name="Pourcentage 2" xfId="14" xr:uid="{00000000-0005-0000-0000-000010000000}"/>
    <cellStyle name="SOMMAIRE" xfId="15" xr:uid="{00000000-0005-0000-0000-000011000000}"/>
    <cellStyle name="tableaux_1" xfId="16" xr:uid="{00000000-0005-0000-0000-000012000000}"/>
    <cellStyle name="tableaux_1_rc" xfId="22" xr:uid="{00000000-0005-0000-0000-000013000000}"/>
    <cellStyle name="Tableaux_2 (fond)" xfId="23" xr:uid="{00000000-0005-0000-0000-000014000000}"/>
    <cellStyle name="Texte courant" xfId="17" xr:uid="{00000000-0005-0000-0000-000015000000}"/>
    <cellStyle name="Texte courant 2" xfId="18" xr:uid="{00000000-0005-0000-0000-000016000000}"/>
    <cellStyle name="Titre rouge gras" xfId="19" xr:uid="{00000000-0005-0000-0000-000017000000}"/>
    <cellStyle name="trait marron bas simple" xfId="20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16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16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17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18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9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9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0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2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ommaire!B9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4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5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9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29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33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4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ommaire!B9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40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4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4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2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2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2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3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3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5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5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6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46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5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51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5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3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51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51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5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Sommaire!B23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Sommaire!A1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4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5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56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1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15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3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4"/></Relationships>
</file>

<file path=xl/drawings/_rels/drawing9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5"/></Relationships>
</file>

<file path=xl/drawings/_rels/drawing9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6"/></Relationships>
</file>

<file path=xl/drawings/_rels/drawing9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67"/></Relationships>
</file>

<file path=xl/drawings/_rels/drawing9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0"/></Relationships>
</file>

<file path=xl/drawings/_rels/drawing9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1"/></Relationships>
</file>

<file path=xl/drawings/_rels/drawing9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ommaire!B7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190500</xdr:rowOff>
    </xdr:from>
    <xdr:to>
      <xdr:col>1</xdr:col>
      <xdr:colOff>971550</xdr:colOff>
      <xdr:row>5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861A15-6174-40FA-9657-31AD5D916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90500"/>
          <a:ext cx="1095375" cy="723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5" name="Imag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C6F77E-D583-42F4-8855-4AD57EFE5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382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8E1819-30A3-4B3D-9DAA-14502C65E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10B545-9A1C-4C03-A832-C870280D8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A97B-5DCD-4159-8A30-67C38A95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605B3-30FA-4D8D-A01A-48E669DFC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85724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0435E-6C65-40F8-A14C-03F800C72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18CFF-4E9A-4FF6-8CA7-2FCFBE1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9690FD-8928-4DF7-BAE3-1F0CDD1C4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A7614-ADA3-4C1D-A5B4-77CA78192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22BBA-59B4-4466-A283-BE21991CA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10FB7D-3454-4E91-B5ED-154C60619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E8EC60-CB97-4312-89DB-BE55F3937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BB5BD7-F53C-42A1-8631-125B843A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02006-C5DF-4C04-AFF0-6CE34BE4A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542591</xdr:colOff>
      <xdr:row>1</xdr:row>
      <xdr:rowOff>141381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5772F-BB55-4A5B-895D-082BA7CD4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3823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CA33DE-FEDB-447C-BF95-ADBE1A43A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83048F-1F06-4768-9604-E37FF86F7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46D385-5BCC-44FA-B04E-D7F11F83E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9C947-6708-487F-AEFA-F695D1FEC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A453-A258-4698-8789-77980CD4D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4C23C9-7225-441F-BAF0-087EC659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5EE3C-9194-48DB-8C97-2C60510AF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42690C-84CF-416D-AC78-41C99291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B189E9-B880-4499-BA21-2F45F4AFD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2D2F1-9CBF-49FC-88FA-A48B05813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2F109-B4A6-4DB7-88FD-965674DE3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A92E6-C6B1-40DF-AD07-4F8CBADF6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1784AD-7322-45C5-B3C2-650F6B61C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C3A01-C3F8-4BFE-8842-8F2F67F80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973967-C5E5-488B-80AE-4E4BFB82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814244-6D4B-43C0-AF4A-451A51B94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014F2-7CBB-4E5C-A502-D71EA609B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DA44AD-ED9B-438D-A7D4-68F03EF9D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8E810F-8B4B-4008-A55E-14A85550A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45DD93-DB97-4997-9933-038CCA142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21018-41B8-4216-A60D-13EF17C8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36000-6464-4E60-9DF5-33EF93A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6FA196-5162-4C89-A776-E5C2C2A10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51EAE-FEF2-4FCC-853C-77090BB4C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8DFAD-A07F-4A41-A077-F64AED865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2591" cy="341406"/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E5971A-190D-4915-8888-5BF27E53E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591" cy="341406"/>
        </a:xfrm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28555-9012-4E4E-86F4-EFB47D9CE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542925</xdr:colOff>
      <xdr:row>2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AA9A7-DBCA-4D4D-84D9-A39685D3F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1D4C83-2E94-4F5A-9225-2CA349CA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F63B50-E601-4D4A-A42D-49D5C04F5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84624-8C23-4C0F-87E9-7835F3D3E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666750</xdr:colOff>
      <xdr:row>1</xdr:row>
      <xdr:rowOff>144556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DFE325-53D5-EDE8-FB59-CEEC016F9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6750" cy="341406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D40BF-AF8D-4FA4-BACD-EBEAB779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89E12-B1E7-4A56-856E-3151A5483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2835BF-CF5A-4160-B323-0E082BDCA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D9851-A754-4B14-B6CD-0B456A497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E963B9-4194-43E6-B17B-F4D504E8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7" name="Imag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41D314-8F5D-404C-A277-0B3948DB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2EB7B-7521-4222-91F0-30635D0EA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EB557E-C4CF-4C77-937B-8108D688E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11ED16-A133-4358-BB07-D54003F7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00CC0-4B24-467C-B335-A74888579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A52B1-C702-4555-9050-9391B55E2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1D0B00-1749-421D-B56A-BE21B52E7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F14A1-2100-4A6A-8F3E-6251D57D7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BF39C7-47BD-4984-9ABA-1BD04FC79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557E6D-7696-4E8C-8E5F-CB6008BF6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E10A5-E098-4049-A8D8-7D2128F23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E12E5-6851-43E7-9DCA-F1F4E5AD8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AF6D2E-370D-49CD-8636-56678DDA9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6F4489-1039-415C-A17F-B208CD8FF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9CBF22-6FA8-44D2-9A15-88478AE4B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2AFBB-6BED-4147-BC29-10A8308F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C3F30-6D99-40AC-90B7-E0BE8CCD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474B5-2BBE-47F3-9AE3-078BDA8B3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C7D5E1-0877-4456-93EC-AB6CFA882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231009-E4B6-47EC-AABE-13382A24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FB0FA-939E-4186-BA1D-F7BAFC2CE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FB3AA3-57A1-4AE4-A2DB-AB53389E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F8E8ED-FFBE-4387-8FA2-91D0A9877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917E95-C4F0-40AF-8612-4109BD32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21F7ED-0C2F-4C86-A0EA-6BBD8BA99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99BD8-7385-407E-B7BC-D7C11A52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463D1-8CE2-4E9F-A933-98D6991DC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F78B99-ADEF-41B4-A39D-FE57D5CA3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39724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8C1A07-779D-4BD0-B904-415457ECD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6D1ED-B3B5-4DFB-B0D0-C2A4738A2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56DDB4-EB52-4A47-BA84-6E59C8B24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8ED713-1641-444A-AE74-14F947A1E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00209-E5B9-450A-9A27-75DE4AC27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841C65-1DB5-4346-9B58-D8B18EDE6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27F94-062F-4A57-92D2-808D79FFC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1</xdr:row>
      <xdr:rowOff>142874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5ED7D-D5DB-4A67-AC49-E6193A847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42925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1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0"/>
  </sheetPr>
  <dimension ref="A2:F521"/>
  <sheetViews>
    <sheetView showGridLines="0" showRowColHeaders="0" tabSelected="1" zoomScaleNormal="100" workbookViewId="0">
      <selection activeCell="E137" sqref="E137"/>
    </sheetView>
  </sheetViews>
  <sheetFormatPr baseColWidth="10" defaultColWidth="11" defaultRowHeight="15.5" outlineLevelRow="2" x14ac:dyDescent="0.35"/>
  <cols>
    <col min="1" max="1" width="6.5" style="2" customWidth="1"/>
    <col min="2" max="2" width="74.08203125" style="2" customWidth="1"/>
    <col min="3" max="16384" width="11" style="2"/>
  </cols>
  <sheetData>
    <row r="2" spans="2:5" x14ac:dyDescent="0.35">
      <c r="B2" s="1" t="s">
        <v>211</v>
      </c>
    </row>
    <row r="3" spans="2:5" x14ac:dyDescent="0.35">
      <c r="B3" s="3" t="s">
        <v>212</v>
      </c>
    </row>
    <row r="4" spans="2:5" ht="19.5" customHeight="1" x14ac:dyDescent="0.35"/>
    <row r="5" spans="2:5" ht="19.5" hidden="1" customHeight="1" x14ac:dyDescent="0.35"/>
    <row r="6" spans="2:5" ht="12" customHeight="1" x14ac:dyDescent="0.35">
      <c r="E6" s="468" t="s">
        <v>1189</v>
      </c>
    </row>
    <row r="7" spans="2:5" ht="29.5" customHeight="1" x14ac:dyDescent="0.35">
      <c r="B7" s="43" t="s">
        <v>395</v>
      </c>
      <c r="E7" s="467" t="s">
        <v>1186</v>
      </c>
    </row>
    <row r="8" spans="2:5" ht="12" customHeight="1" x14ac:dyDescent="0.35"/>
    <row r="9" spans="2:5" ht="19.5" customHeight="1" x14ac:dyDescent="0.35">
      <c r="B9" s="202" t="s">
        <v>215</v>
      </c>
      <c r="E9" s="467" t="s">
        <v>1190</v>
      </c>
    </row>
    <row r="10" spans="2:5" ht="19.5" customHeight="1" x14ac:dyDescent="0.35">
      <c r="B10" s="453" t="s">
        <v>1161</v>
      </c>
    </row>
    <row r="11" spans="2:5" ht="12" customHeight="1" x14ac:dyDescent="0.35"/>
    <row r="12" spans="2:5" s="5" customFormat="1" ht="37.5" customHeight="1" x14ac:dyDescent="0.35">
      <c r="B12" s="4" t="s">
        <v>397</v>
      </c>
      <c r="D12" s="5" t="s">
        <v>15</v>
      </c>
    </row>
    <row r="13" spans="2:5" s="5" customFormat="1" ht="8.5" customHeight="1" x14ac:dyDescent="0.35"/>
    <row r="14" spans="2:5" s="5" customFormat="1" ht="20.25" hidden="1" customHeight="1" outlineLevel="1" x14ac:dyDescent="0.35">
      <c r="B14" s="471" t="s">
        <v>1102</v>
      </c>
    </row>
    <row r="15" spans="2:5" s="5" customFormat="1" ht="20.25" hidden="1" customHeight="1" outlineLevel="1" x14ac:dyDescent="0.35">
      <c r="B15" s="311" t="s">
        <v>749</v>
      </c>
    </row>
    <row r="16" spans="2:5" s="5" customFormat="1" ht="20.25" hidden="1" customHeight="1" outlineLevel="2" x14ac:dyDescent="0.35">
      <c r="B16" s="312" t="s">
        <v>750</v>
      </c>
    </row>
    <row r="17" spans="2:5" s="5" customFormat="1" ht="20.25" hidden="1" customHeight="1" outlineLevel="2" x14ac:dyDescent="0.35">
      <c r="B17" s="312" t="s">
        <v>757</v>
      </c>
    </row>
    <row r="18" spans="2:5" s="5" customFormat="1" ht="20.25" hidden="1" customHeight="1" outlineLevel="2" x14ac:dyDescent="0.35">
      <c r="B18" s="312" t="s">
        <v>756</v>
      </c>
    </row>
    <row r="19" spans="2:5" s="5" customFormat="1" ht="20.25" hidden="1" customHeight="1" outlineLevel="2" x14ac:dyDescent="0.35">
      <c r="B19" s="312" t="s">
        <v>755</v>
      </c>
    </row>
    <row r="20" spans="2:5" s="5" customFormat="1" ht="20.25" hidden="1" customHeight="1" outlineLevel="2" x14ac:dyDescent="0.35">
      <c r="B20" s="312" t="s">
        <v>754</v>
      </c>
    </row>
    <row r="21" spans="2:5" s="5" customFormat="1" ht="20.25" hidden="1" customHeight="1" outlineLevel="2" x14ac:dyDescent="0.35">
      <c r="B21" s="312" t="s">
        <v>753</v>
      </c>
      <c r="E21" s="87"/>
    </row>
    <row r="22" spans="2:5" s="5" customFormat="1" ht="20.25" hidden="1" customHeight="1" outlineLevel="2" x14ac:dyDescent="0.35">
      <c r="B22" s="312" t="s">
        <v>758</v>
      </c>
    </row>
    <row r="23" spans="2:5" s="5" customFormat="1" ht="20.25" hidden="1" customHeight="1" outlineLevel="2" x14ac:dyDescent="0.35">
      <c r="B23" s="312" t="s">
        <v>759</v>
      </c>
    </row>
    <row r="24" spans="2:5" s="5" customFormat="1" ht="20.25" hidden="1" customHeight="1" outlineLevel="2" x14ac:dyDescent="0.35">
      <c r="B24" s="312" t="s">
        <v>760</v>
      </c>
    </row>
    <row r="25" spans="2:5" s="5" customFormat="1" ht="20.25" hidden="1" customHeight="1" outlineLevel="2" x14ac:dyDescent="0.35">
      <c r="B25" s="313" t="s">
        <v>761</v>
      </c>
    </row>
    <row r="26" spans="2:5" s="5" customFormat="1" ht="20.25" hidden="1" customHeight="1" outlineLevel="2" x14ac:dyDescent="0.35">
      <c r="B26" s="312" t="s">
        <v>638</v>
      </c>
    </row>
    <row r="27" spans="2:5" ht="21" hidden="1" customHeight="1" outlineLevel="2" x14ac:dyDescent="0.35">
      <c r="B27" s="313" t="s">
        <v>751</v>
      </c>
    </row>
    <row r="28" spans="2:5" ht="21" hidden="1" customHeight="1" outlineLevel="2" x14ac:dyDescent="0.35">
      <c r="B28" s="312" t="s">
        <v>1073</v>
      </c>
    </row>
    <row r="29" spans="2:5" ht="20.25" hidden="1" customHeight="1" outlineLevel="2" x14ac:dyDescent="0.35">
      <c r="B29" s="312" t="s">
        <v>1076</v>
      </c>
    </row>
    <row r="30" spans="2:5" ht="20.25" hidden="1" customHeight="1" outlineLevel="2" x14ac:dyDescent="0.35">
      <c r="B30" s="312" t="s">
        <v>1072</v>
      </c>
    </row>
    <row r="31" spans="2:5" ht="16" hidden="1" customHeight="1" outlineLevel="2" x14ac:dyDescent="0.35">
      <c r="B31" s="95" t="s">
        <v>1074</v>
      </c>
    </row>
    <row r="32" spans="2:5" ht="16.5" hidden="1" customHeight="1" outlineLevel="2" x14ac:dyDescent="0.35">
      <c r="B32" s="312" t="s">
        <v>1077</v>
      </c>
    </row>
    <row r="33" spans="2:2" ht="20.25" hidden="1" customHeight="1" outlineLevel="2" x14ac:dyDescent="0.35">
      <c r="B33" s="312" t="s">
        <v>1075</v>
      </c>
    </row>
    <row r="34" spans="2:2" ht="20.25" hidden="1" customHeight="1" outlineLevel="2" x14ac:dyDescent="0.35">
      <c r="B34" s="312" t="s">
        <v>752</v>
      </c>
    </row>
    <row r="35" spans="2:2" ht="20.25" hidden="1" customHeight="1" outlineLevel="2" x14ac:dyDescent="0.35">
      <c r="B35" s="312" t="s">
        <v>649</v>
      </c>
    </row>
    <row r="36" spans="2:2" ht="20.25" hidden="1" customHeight="1" outlineLevel="2" x14ac:dyDescent="0.35">
      <c r="B36" s="312" t="s">
        <v>650</v>
      </c>
    </row>
    <row r="37" spans="2:2" ht="17.25" hidden="1" customHeight="1" outlineLevel="2" x14ac:dyDescent="0.35">
      <c r="B37" s="312" t="s">
        <v>651</v>
      </c>
    </row>
    <row r="38" spans="2:2" ht="17.25" hidden="1" customHeight="1" outlineLevel="1" collapsed="1" x14ac:dyDescent="0.35">
      <c r="B38" s="312"/>
    </row>
    <row r="39" spans="2:2" ht="19.5" hidden="1" customHeight="1" outlineLevel="1" x14ac:dyDescent="0.35">
      <c r="B39" s="311" t="s">
        <v>762</v>
      </c>
    </row>
    <row r="40" spans="2:2" ht="19.5" hidden="1" customHeight="1" outlineLevel="2" x14ac:dyDescent="0.35">
      <c r="B40" s="312" t="s">
        <v>0</v>
      </c>
    </row>
    <row r="41" spans="2:2" ht="19.5" hidden="1" customHeight="1" outlineLevel="2" x14ac:dyDescent="0.35">
      <c r="B41" s="312" t="s">
        <v>658</v>
      </c>
    </row>
    <row r="42" spans="2:2" ht="19.5" hidden="1" customHeight="1" outlineLevel="2" x14ac:dyDescent="0.35">
      <c r="B42" s="312" t="s">
        <v>763</v>
      </c>
    </row>
    <row r="43" spans="2:2" ht="19.5" hidden="1" customHeight="1" outlineLevel="2" x14ac:dyDescent="0.35">
      <c r="B43" s="312" t="s">
        <v>767</v>
      </c>
    </row>
    <row r="44" spans="2:2" ht="19.5" hidden="1" customHeight="1" outlineLevel="2" x14ac:dyDescent="0.35">
      <c r="B44" s="312" t="s">
        <v>661</v>
      </c>
    </row>
    <row r="45" spans="2:2" ht="19.5" hidden="1" customHeight="1" outlineLevel="2" x14ac:dyDescent="0.35">
      <c r="B45" s="312" t="s">
        <v>667</v>
      </c>
    </row>
    <row r="46" spans="2:2" ht="19.5" hidden="1" customHeight="1" outlineLevel="2" x14ac:dyDescent="0.35">
      <c r="B46" s="312" t="s">
        <v>668</v>
      </c>
    </row>
    <row r="47" spans="2:2" ht="19.5" hidden="1" customHeight="1" outlineLevel="2" x14ac:dyDescent="0.35">
      <c r="B47" s="312" t="s">
        <v>768</v>
      </c>
    </row>
    <row r="48" spans="2:2" ht="19.5" hidden="1" customHeight="1" outlineLevel="2" x14ac:dyDescent="0.35">
      <c r="B48" s="312" t="s">
        <v>671</v>
      </c>
    </row>
    <row r="49" spans="2:2" ht="19.5" hidden="1" customHeight="1" outlineLevel="2" x14ac:dyDescent="0.35">
      <c r="B49" s="312" t="s">
        <v>672</v>
      </c>
    </row>
    <row r="50" spans="2:2" ht="19.5" hidden="1" customHeight="1" outlineLevel="2" x14ac:dyDescent="0.35">
      <c r="B50" s="312" t="s">
        <v>683</v>
      </c>
    </row>
    <row r="51" spans="2:2" ht="19.5" hidden="1" customHeight="1" outlineLevel="2" x14ac:dyDescent="0.35">
      <c r="B51" s="312" t="s">
        <v>769</v>
      </c>
    </row>
    <row r="52" spans="2:2" ht="19.5" hidden="1" customHeight="1" outlineLevel="2" x14ac:dyDescent="0.35">
      <c r="B52" s="312" t="s">
        <v>770</v>
      </c>
    </row>
    <row r="53" spans="2:2" ht="19.5" hidden="1" customHeight="1" outlineLevel="2" x14ac:dyDescent="0.35">
      <c r="B53" s="312" t="s">
        <v>1071</v>
      </c>
    </row>
    <row r="54" spans="2:2" ht="19.5" hidden="1" customHeight="1" outlineLevel="2" x14ac:dyDescent="0.35">
      <c r="B54" s="312" t="s">
        <v>771</v>
      </c>
    </row>
    <row r="55" spans="2:2" ht="19.5" hidden="1" customHeight="1" outlineLevel="2" x14ac:dyDescent="0.35">
      <c r="B55" s="312" t="s">
        <v>213</v>
      </c>
    </row>
    <row r="56" spans="2:2" ht="19.5" hidden="1" customHeight="1" outlineLevel="2" x14ac:dyDescent="0.35">
      <c r="B56" s="312" t="s">
        <v>772</v>
      </c>
    </row>
    <row r="57" spans="2:2" ht="19.5" hidden="1" customHeight="1" outlineLevel="2" x14ac:dyDescent="0.35">
      <c r="B57" s="312" t="s">
        <v>742</v>
      </c>
    </row>
    <row r="58" spans="2:2" ht="19.5" hidden="1" customHeight="1" outlineLevel="2" x14ac:dyDescent="0.35">
      <c r="B58" s="312" t="s">
        <v>743</v>
      </c>
    </row>
    <row r="59" spans="2:2" ht="19.5" hidden="1" customHeight="1" outlineLevel="2" x14ac:dyDescent="0.35">
      <c r="B59" s="312" t="s">
        <v>744</v>
      </c>
    </row>
    <row r="60" spans="2:2" ht="19.5" hidden="1" customHeight="1" outlineLevel="2" x14ac:dyDescent="0.35">
      <c r="B60" s="312" t="s">
        <v>764</v>
      </c>
    </row>
    <row r="61" spans="2:2" ht="19.5" hidden="1" customHeight="1" outlineLevel="2" x14ac:dyDescent="0.35">
      <c r="B61" s="312" t="s">
        <v>745</v>
      </c>
    </row>
    <row r="62" spans="2:2" ht="19.5" hidden="1" customHeight="1" outlineLevel="2" x14ac:dyDescent="0.35">
      <c r="B62" s="312" t="s">
        <v>746</v>
      </c>
    </row>
    <row r="63" spans="2:2" ht="19.5" hidden="1" customHeight="1" outlineLevel="2" x14ac:dyDescent="0.35">
      <c r="B63" s="312" t="s">
        <v>773</v>
      </c>
    </row>
    <row r="64" spans="2:2" ht="19.5" hidden="1" customHeight="1" outlineLevel="2" x14ac:dyDescent="0.35">
      <c r="B64" s="312" t="s">
        <v>747</v>
      </c>
    </row>
    <row r="65" spans="1:2" ht="19.5" hidden="1" customHeight="1" outlineLevel="2" x14ac:dyDescent="0.35">
      <c r="B65" s="312" t="s">
        <v>774</v>
      </c>
    </row>
    <row r="66" spans="1:2" ht="19.5" hidden="1" customHeight="1" outlineLevel="2" x14ac:dyDescent="0.35">
      <c r="B66" s="312" t="s">
        <v>748</v>
      </c>
    </row>
    <row r="67" spans="1:2" ht="19.5" hidden="1" customHeight="1" outlineLevel="2" x14ac:dyDescent="0.35">
      <c r="B67" s="312" t="s">
        <v>775</v>
      </c>
    </row>
    <row r="68" spans="1:2" ht="19.5" hidden="1" customHeight="1" outlineLevel="2" x14ac:dyDescent="0.35">
      <c r="B68" s="312" t="s">
        <v>776</v>
      </c>
    </row>
    <row r="69" spans="1:2" ht="19.5" hidden="1" customHeight="1" outlineLevel="2" x14ac:dyDescent="0.35">
      <c r="B69" s="312" t="s">
        <v>777</v>
      </c>
    </row>
    <row r="70" spans="1:2" ht="19.5" hidden="1" customHeight="1" outlineLevel="2" x14ac:dyDescent="0.35">
      <c r="B70" s="312" t="s">
        <v>778</v>
      </c>
    </row>
    <row r="71" spans="1:2" ht="19.5" hidden="1" customHeight="1" outlineLevel="2" x14ac:dyDescent="0.35">
      <c r="B71" s="312" t="s">
        <v>779</v>
      </c>
    </row>
    <row r="72" spans="1:2" ht="19.5" hidden="1" customHeight="1" outlineLevel="2" x14ac:dyDescent="0.35">
      <c r="B72" s="312" t="s">
        <v>780</v>
      </c>
    </row>
    <row r="73" spans="1:2" ht="19.5" hidden="1" customHeight="1" outlineLevel="2" x14ac:dyDescent="0.35">
      <c r="B73" s="312" t="s">
        <v>765</v>
      </c>
    </row>
    <row r="74" spans="1:2" ht="19.5" hidden="1" customHeight="1" outlineLevel="2" x14ac:dyDescent="0.35">
      <c r="B74" s="312" t="s">
        <v>766</v>
      </c>
    </row>
    <row r="75" spans="1:2" ht="11" hidden="1" customHeight="1" outlineLevel="2" x14ac:dyDescent="0.35">
      <c r="B75" s="312"/>
    </row>
    <row r="76" spans="1:2" ht="15.5" hidden="1" customHeight="1" outlineLevel="1" collapsed="1" x14ac:dyDescent="0.35">
      <c r="A76" s="5"/>
      <c r="B76" s="5"/>
    </row>
    <row r="77" spans="1:2" ht="19.5" hidden="1" customHeight="1" outlineLevel="1" x14ac:dyDescent="0.35">
      <c r="B77" s="471" t="s">
        <v>1101</v>
      </c>
    </row>
    <row r="78" spans="1:2" ht="21.5" hidden="1" customHeight="1" outlineLevel="1" x14ac:dyDescent="0.35">
      <c r="B78" s="311" t="s">
        <v>781</v>
      </c>
    </row>
    <row r="79" spans="1:2" ht="19.5" hidden="1" customHeight="1" outlineLevel="2" x14ac:dyDescent="0.35">
      <c r="B79" s="95" t="s">
        <v>782</v>
      </c>
    </row>
    <row r="80" spans="1:2" ht="21.5" hidden="1" customHeight="1" outlineLevel="2" x14ac:dyDescent="0.35">
      <c r="B80" s="95" t="s">
        <v>783</v>
      </c>
    </row>
    <row r="81" spans="2:6" ht="11.5" hidden="1" customHeight="1" outlineLevel="1" collapsed="1" x14ac:dyDescent="0.35">
      <c r="B81" s="95"/>
    </row>
    <row r="82" spans="2:6" ht="21.5" hidden="1" customHeight="1" outlineLevel="1" x14ac:dyDescent="0.35">
      <c r="B82" s="311" t="s">
        <v>784</v>
      </c>
    </row>
    <row r="83" spans="2:6" ht="21.5" hidden="1" customHeight="1" outlineLevel="2" x14ac:dyDescent="0.35">
      <c r="B83" s="311" t="s">
        <v>819</v>
      </c>
    </row>
    <row r="84" spans="2:6" ht="11" hidden="1" customHeight="1" outlineLevel="1" collapsed="1" x14ac:dyDescent="0.35">
      <c r="B84" s="311"/>
    </row>
    <row r="85" spans="2:6" ht="13" hidden="1" customHeight="1" outlineLevel="1" x14ac:dyDescent="0.35">
      <c r="B85" s="311"/>
      <c r="F85" s="2" t="s">
        <v>15</v>
      </c>
    </row>
    <row r="86" spans="2:6" ht="19.5" hidden="1" customHeight="1" outlineLevel="1" x14ac:dyDescent="0.35">
      <c r="B86" s="471" t="s">
        <v>785</v>
      </c>
    </row>
    <row r="87" spans="2:6" ht="19.5" hidden="1" customHeight="1" outlineLevel="1" x14ac:dyDescent="0.35">
      <c r="B87" s="311" t="s">
        <v>786</v>
      </c>
    </row>
    <row r="88" spans="2:6" ht="19.5" hidden="1" customHeight="1" outlineLevel="2" x14ac:dyDescent="0.35">
      <c r="B88" s="95" t="s">
        <v>787</v>
      </c>
    </row>
    <row r="89" spans="2:6" ht="19.5" hidden="1" customHeight="1" outlineLevel="2" x14ac:dyDescent="0.35">
      <c r="B89" s="95" t="s">
        <v>788</v>
      </c>
    </row>
    <row r="90" spans="2:6" ht="13" hidden="1" customHeight="1" outlineLevel="1" collapsed="1" x14ac:dyDescent="0.35">
      <c r="B90" s="95"/>
    </row>
    <row r="91" spans="2:6" ht="19.5" hidden="1" customHeight="1" outlineLevel="1" x14ac:dyDescent="0.35">
      <c r="B91" s="311" t="s">
        <v>789</v>
      </c>
    </row>
    <row r="92" spans="2:6" ht="19.5" hidden="1" customHeight="1" outlineLevel="2" x14ac:dyDescent="0.35">
      <c r="B92" s="311" t="s">
        <v>819</v>
      </c>
    </row>
    <row r="93" spans="2:6" hidden="1" outlineLevel="1" collapsed="1" x14ac:dyDescent="0.35">
      <c r="B93" s="311"/>
    </row>
    <row r="94" spans="2:6" ht="12" hidden="1" customHeight="1" outlineLevel="1" x14ac:dyDescent="0.35">
      <c r="B94" s="311"/>
    </row>
    <row r="95" spans="2:6" ht="19.5" hidden="1" customHeight="1" outlineLevel="1" x14ac:dyDescent="0.35">
      <c r="B95" s="471" t="s">
        <v>790</v>
      </c>
    </row>
    <row r="96" spans="2:6" ht="19.5" hidden="1" customHeight="1" outlineLevel="1" x14ac:dyDescent="0.35">
      <c r="B96" s="311" t="s">
        <v>791</v>
      </c>
    </row>
    <row r="97" spans="2:2" ht="19.5" hidden="1" customHeight="1" outlineLevel="2" x14ac:dyDescent="0.35">
      <c r="B97" s="95" t="s">
        <v>792</v>
      </c>
    </row>
    <row r="98" spans="2:2" ht="14" hidden="1" customHeight="1" outlineLevel="1" collapsed="1" x14ac:dyDescent="0.35">
      <c r="B98" s="95"/>
    </row>
    <row r="99" spans="2:2" ht="19.5" hidden="1" customHeight="1" outlineLevel="1" x14ac:dyDescent="0.35">
      <c r="B99" s="311" t="s">
        <v>793</v>
      </c>
    </row>
    <row r="100" spans="2:2" ht="20.25" hidden="1" customHeight="1" outlineLevel="2" x14ac:dyDescent="0.35">
      <c r="B100" s="95" t="s">
        <v>794</v>
      </c>
    </row>
    <row r="101" spans="2:2" ht="20.25" hidden="1" customHeight="1" outlineLevel="2" x14ac:dyDescent="0.35">
      <c r="B101" s="95" t="s">
        <v>795</v>
      </c>
    </row>
    <row r="102" spans="2:2" ht="20.25" hidden="1" customHeight="1" outlineLevel="2" x14ac:dyDescent="0.35">
      <c r="B102" s="95" t="s">
        <v>796</v>
      </c>
    </row>
    <row r="103" spans="2:2" ht="20.25" hidden="1" customHeight="1" outlineLevel="2" x14ac:dyDescent="0.35">
      <c r="B103" s="95" t="s">
        <v>800</v>
      </c>
    </row>
    <row r="104" spans="2:2" ht="20.25" hidden="1" customHeight="1" outlineLevel="2" x14ac:dyDescent="0.35">
      <c r="B104" s="95" t="s">
        <v>801</v>
      </c>
    </row>
    <row r="105" spans="2:2" ht="20.25" hidden="1" customHeight="1" outlineLevel="2" x14ac:dyDescent="0.35">
      <c r="B105" s="95" t="s">
        <v>802</v>
      </c>
    </row>
    <row r="106" spans="2:2" ht="20.25" hidden="1" customHeight="1" outlineLevel="2" x14ac:dyDescent="0.35">
      <c r="B106" s="95" t="s">
        <v>803</v>
      </c>
    </row>
    <row r="107" spans="2:2" ht="20.25" hidden="1" customHeight="1" outlineLevel="2" x14ac:dyDescent="0.35">
      <c r="B107" s="95" t="s">
        <v>804</v>
      </c>
    </row>
    <row r="108" spans="2:2" ht="20.25" hidden="1" customHeight="1" outlineLevel="2" x14ac:dyDescent="0.35">
      <c r="B108" s="95" t="s">
        <v>805</v>
      </c>
    </row>
    <row r="109" spans="2:2" ht="20.25" hidden="1" customHeight="1" outlineLevel="2" x14ac:dyDescent="0.35">
      <c r="B109" s="95" t="s">
        <v>806</v>
      </c>
    </row>
    <row r="110" spans="2:2" ht="20.25" hidden="1" customHeight="1" outlineLevel="2" x14ac:dyDescent="0.35">
      <c r="B110" s="95" t="s">
        <v>797</v>
      </c>
    </row>
    <row r="111" spans="2:2" ht="20.25" hidden="1" customHeight="1" outlineLevel="2" x14ac:dyDescent="0.35">
      <c r="B111" s="95" t="s">
        <v>1080</v>
      </c>
    </row>
    <row r="112" spans="2:2" ht="20.25" hidden="1" customHeight="1" outlineLevel="2" x14ac:dyDescent="0.35">
      <c r="B112" s="95" t="s">
        <v>798</v>
      </c>
    </row>
    <row r="113" spans="2:4" ht="20.25" hidden="1" customHeight="1" outlineLevel="2" x14ac:dyDescent="0.35">
      <c r="B113" s="95" t="s">
        <v>799</v>
      </c>
    </row>
    <row r="114" spans="2:4" ht="20.25" hidden="1" customHeight="1" outlineLevel="2" x14ac:dyDescent="0.35">
      <c r="B114" s="95" t="s">
        <v>807</v>
      </c>
    </row>
    <row r="115" spans="2:4" ht="20.25" hidden="1" customHeight="1" outlineLevel="2" x14ac:dyDescent="0.35">
      <c r="B115" s="95" t="s">
        <v>808</v>
      </c>
    </row>
    <row r="116" spans="2:4" ht="20.25" hidden="1" customHeight="1" outlineLevel="2" x14ac:dyDescent="0.35">
      <c r="B116" s="95" t="s">
        <v>809</v>
      </c>
    </row>
    <row r="117" spans="2:4" ht="20.25" hidden="1" customHeight="1" outlineLevel="2" x14ac:dyDescent="0.35">
      <c r="B117" s="95" t="s">
        <v>810</v>
      </c>
    </row>
    <row r="118" spans="2:4" ht="20.25" hidden="1" customHeight="1" outlineLevel="2" x14ac:dyDescent="0.35">
      <c r="B118" s="95" t="s">
        <v>811</v>
      </c>
    </row>
    <row r="119" spans="2:4" ht="20.25" hidden="1" customHeight="1" outlineLevel="2" x14ac:dyDescent="0.35">
      <c r="B119" s="95" t="s">
        <v>812</v>
      </c>
    </row>
    <row r="120" spans="2:4" ht="20.25" hidden="1" customHeight="1" outlineLevel="2" x14ac:dyDescent="0.35">
      <c r="B120" s="95" t="s">
        <v>1081</v>
      </c>
    </row>
    <row r="121" spans="2:4" ht="20.25" hidden="1" customHeight="1" outlineLevel="1" collapsed="1" x14ac:dyDescent="0.35">
      <c r="B121" s="95"/>
    </row>
    <row r="122" spans="2:4" ht="14.5" customHeight="1" collapsed="1" x14ac:dyDescent="0.35"/>
    <row r="123" spans="2:4" ht="35.25" customHeight="1" x14ac:dyDescent="0.35">
      <c r="B123" s="4" t="s">
        <v>396</v>
      </c>
    </row>
    <row r="124" spans="2:4" ht="20.25" hidden="1" customHeight="1" outlineLevel="1" x14ac:dyDescent="0.35">
      <c r="B124" s="95" t="s">
        <v>277</v>
      </c>
    </row>
    <row r="125" spans="2:4" ht="20.25" hidden="1" customHeight="1" outlineLevel="1" x14ac:dyDescent="0.35">
      <c r="B125" s="95" t="s">
        <v>813</v>
      </c>
    </row>
    <row r="126" spans="2:4" ht="17.25" hidden="1" customHeight="1" outlineLevel="1" x14ac:dyDescent="0.35">
      <c r="B126" s="95" t="s">
        <v>214</v>
      </c>
    </row>
    <row r="127" spans="2:4" ht="17.25" hidden="1" customHeight="1" outlineLevel="1" x14ac:dyDescent="0.35">
      <c r="B127" s="95" t="s">
        <v>814</v>
      </c>
      <c r="D127" s="2" t="s">
        <v>3</v>
      </c>
    </row>
    <row r="128" spans="2:4" ht="20.25" hidden="1" customHeight="1" outlineLevel="1" x14ac:dyDescent="0.35">
      <c r="B128" s="95" t="s">
        <v>815</v>
      </c>
    </row>
    <row r="129" spans="2:2" ht="20.25" hidden="1" customHeight="1" outlineLevel="1" x14ac:dyDescent="0.35">
      <c r="B129" s="95" t="s">
        <v>816</v>
      </c>
    </row>
    <row r="130" spans="2:2" ht="19.5" hidden="1" customHeight="1" outlineLevel="1" x14ac:dyDescent="0.35">
      <c r="B130" s="95" t="s">
        <v>817</v>
      </c>
    </row>
    <row r="131" spans="2:2" ht="22.5" customHeight="1" collapsed="1" x14ac:dyDescent="0.35"/>
    <row r="132" spans="2:2" ht="33" customHeight="1" x14ac:dyDescent="0.35">
      <c r="B132" s="4" t="s">
        <v>259</v>
      </c>
    </row>
    <row r="133" spans="2:2" ht="20.25" hidden="1" customHeight="1" outlineLevel="1" x14ac:dyDescent="0.35">
      <c r="B133" s="95" t="s">
        <v>2</v>
      </c>
    </row>
    <row r="134" spans="2:2" hidden="1" outlineLevel="1" x14ac:dyDescent="0.35">
      <c r="B134" s="95" t="s">
        <v>1103</v>
      </c>
    </row>
    <row r="135" spans="2:2" ht="19.5" hidden="1" customHeight="1" outlineLevel="1" x14ac:dyDescent="0.35">
      <c r="B135" s="95" t="s">
        <v>818</v>
      </c>
    </row>
    <row r="136" spans="2:2" ht="20.25" customHeight="1" collapsed="1" x14ac:dyDescent="0.35">
      <c r="B136" s="95"/>
    </row>
    <row r="137" spans="2:2" ht="19.5" customHeight="1" x14ac:dyDescent="0.35">
      <c r="B137" s="95"/>
    </row>
    <row r="138" spans="2:2" ht="18.75" customHeight="1" x14ac:dyDescent="0.45">
      <c r="B138" s="6"/>
    </row>
    <row r="139" spans="2:2" ht="21" customHeight="1" x14ac:dyDescent="0.45">
      <c r="B139" s="310"/>
    </row>
    <row r="140" spans="2:2" ht="21" customHeight="1" x14ac:dyDescent="0.45">
      <c r="B140" s="6"/>
    </row>
    <row r="141" spans="2:2" ht="20.5" x14ac:dyDescent="0.45">
      <c r="B141" s="6"/>
    </row>
    <row r="142" spans="2:2" ht="20.5" x14ac:dyDescent="0.45">
      <c r="B142" s="6"/>
    </row>
    <row r="143" spans="2:2" ht="20.5" x14ac:dyDescent="0.45">
      <c r="B143" s="6"/>
    </row>
    <row r="144" spans="2:2" ht="20.5" x14ac:dyDescent="0.45">
      <c r="B144" s="6"/>
    </row>
    <row r="145" spans="2:2" ht="20.5" x14ac:dyDescent="0.45">
      <c r="B145" s="6"/>
    </row>
    <row r="146" spans="2:2" ht="20.5" x14ac:dyDescent="0.45">
      <c r="B146" s="6"/>
    </row>
    <row r="147" spans="2:2" ht="20.5" x14ac:dyDescent="0.45">
      <c r="B147" s="6"/>
    </row>
    <row r="148" spans="2:2" ht="20.5" x14ac:dyDescent="0.45">
      <c r="B148" s="6"/>
    </row>
    <row r="149" spans="2:2" ht="20.5" x14ac:dyDescent="0.45">
      <c r="B149" s="6"/>
    </row>
    <row r="150" spans="2:2" ht="20.5" x14ac:dyDescent="0.45">
      <c r="B150" s="6"/>
    </row>
    <row r="151" spans="2:2" ht="20.5" x14ac:dyDescent="0.45">
      <c r="B151" s="6"/>
    </row>
    <row r="152" spans="2:2" ht="20.5" x14ac:dyDescent="0.45">
      <c r="B152" s="6"/>
    </row>
    <row r="153" spans="2:2" ht="20.5" x14ac:dyDescent="0.45">
      <c r="B153" s="6"/>
    </row>
    <row r="154" spans="2:2" ht="20.5" x14ac:dyDescent="0.45">
      <c r="B154" s="6"/>
    </row>
    <row r="155" spans="2:2" ht="20.5" x14ac:dyDescent="0.45">
      <c r="B155" s="6"/>
    </row>
    <row r="156" spans="2:2" ht="20.5" x14ac:dyDescent="0.45">
      <c r="B156" s="6"/>
    </row>
    <row r="157" spans="2:2" ht="20.5" x14ac:dyDescent="0.45">
      <c r="B157" s="6"/>
    </row>
    <row r="158" spans="2:2" ht="20.5" x14ac:dyDescent="0.45">
      <c r="B158" s="6"/>
    </row>
    <row r="159" spans="2:2" ht="20.5" x14ac:dyDescent="0.45">
      <c r="B159" s="6"/>
    </row>
    <row r="160" spans="2:2" ht="20.5" x14ac:dyDescent="0.45">
      <c r="B160" s="6"/>
    </row>
    <row r="161" spans="2:2" ht="20.5" x14ac:dyDescent="0.45">
      <c r="B161" s="6"/>
    </row>
    <row r="162" spans="2:2" ht="20.5" x14ac:dyDescent="0.45">
      <c r="B162" s="6"/>
    </row>
    <row r="163" spans="2:2" ht="20.5" x14ac:dyDescent="0.45">
      <c r="B163" s="6"/>
    </row>
    <row r="164" spans="2:2" ht="20.5" x14ac:dyDescent="0.45">
      <c r="B164" s="6"/>
    </row>
    <row r="165" spans="2:2" ht="20.5" x14ac:dyDescent="0.45">
      <c r="B165" s="6"/>
    </row>
    <row r="166" spans="2:2" ht="20.5" x14ac:dyDescent="0.45">
      <c r="B166" s="6"/>
    </row>
    <row r="167" spans="2:2" ht="20.5" x14ac:dyDescent="0.45">
      <c r="B167" s="6"/>
    </row>
    <row r="168" spans="2:2" ht="20.5" x14ac:dyDescent="0.45">
      <c r="B168" s="6"/>
    </row>
    <row r="169" spans="2:2" ht="20.5" x14ac:dyDescent="0.45">
      <c r="B169" s="6"/>
    </row>
    <row r="170" spans="2:2" ht="20.5" x14ac:dyDescent="0.45">
      <c r="B170" s="6"/>
    </row>
    <row r="171" spans="2:2" ht="20.5" x14ac:dyDescent="0.45">
      <c r="B171" s="6"/>
    </row>
    <row r="172" spans="2:2" ht="20.5" x14ac:dyDescent="0.45">
      <c r="B172" s="6"/>
    </row>
    <row r="173" spans="2:2" ht="20.5" x14ac:dyDescent="0.45">
      <c r="B173" s="6"/>
    </row>
    <row r="174" spans="2:2" ht="20.5" x14ac:dyDescent="0.45">
      <c r="B174" s="6"/>
    </row>
    <row r="175" spans="2:2" ht="20.5" x14ac:dyDescent="0.45">
      <c r="B175" s="6"/>
    </row>
    <row r="176" spans="2:2" ht="20.5" x14ac:dyDescent="0.45">
      <c r="B176" s="6"/>
    </row>
    <row r="177" spans="2:2" ht="20.5" x14ac:dyDescent="0.45">
      <c r="B177" s="6"/>
    </row>
    <row r="178" spans="2:2" ht="20.5" x14ac:dyDescent="0.45">
      <c r="B178" s="6"/>
    </row>
    <row r="179" spans="2:2" ht="20.5" x14ac:dyDescent="0.45">
      <c r="B179" s="6"/>
    </row>
    <row r="180" spans="2:2" ht="20.5" x14ac:dyDescent="0.45">
      <c r="B180" s="6"/>
    </row>
    <row r="181" spans="2:2" ht="20.5" x14ac:dyDescent="0.45">
      <c r="B181" s="6"/>
    </row>
    <row r="182" spans="2:2" ht="20.5" x14ac:dyDescent="0.45">
      <c r="B182" s="6"/>
    </row>
    <row r="183" spans="2:2" ht="20.5" x14ac:dyDescent="0.45">
      <c r="B183" s="6"/>
    </row>
    <row r="184" spans="2:2" ht="20.5" x14ac:dyDescent="0.45">
      <c r="B184" s="6"/>
    </row>
    <row r="185" spans="2:2" ht="20.5" x14ac:dyDescent="0.45">
      <c r="B185" s="6"/>
    </row>
    <row r="186" spans="2:2" ht="20.5" x14ac:dyDescent="0.45">
      <c r="B186" s="6"/>
    </row>
    <row r="187" spans="2:2" ht="20.5" x14ac:dyDescent="0.45">
      <c r="B187" s="6"/>
    </row>
    <row r="188" spans="2:2" ht="20.5" x14ac:dyDescent="0.45">
      <c r="B188" s="6"/>
    </row>
    <row r="189" spans="2:2" ht="20.5" x14ac:dyDescent="0.45">
      <c r="B189" s="6"/>
    </row>
    <row r="190" spans="2:2" ht="20.5" x14ac:dyDescent="0.45">
      <c r="B190" s="6"/>
    </row>
    <row r="191" spans="2:2" ht="20.5" x14ac:dyDescent="0.45">
      <c r="B191" s="6"/>
    </row>
    <row r="192" spans="2:2" ht="20.5" x14ac:dyDescent="0.45">
      <c r="B192" s="6"/>
    </row>
    <row r="193" spans="2:2" ht="20.5" x14ac:dyDescent="0.45">
      <c r="B193" s="6"/>
    </row>
    <row r="194" spans="2:2" ht="20.5" x14ac:dyDescent="0.45">
      <c r="B194" s="6"/>
    </row>
    <row r="195" spans="2:2" ht="20.5" x14ac:dyDescent="0.45">
      <c r="B195" s="6"/>
    </row>
    <row r="196" spans="2:2" ht="20.5" x14ac:dyDescent="0.45">
      <c r="B196" s="6"/>
    </row>
    <row r="197" spans="2:2" ht="20.5" x14ac:dyDescent="0.45">
      <c r="B197" s="6"/>
    </row>
    <row r="198" spans="2:2" ht="20.5" x14ac:dyDescent="0.45">
      <c r="B198" s="6"/>
    </row>
    <row r="199" spans="2:2" ht="20.5" x14ac:dyDescent="0.45">
      <c r="B199" s="6"/>
    </row>
    <row r="200" spans="2:2" ht="20.5" x14ac:dyDescent="0.45">
      <c r="B200" s="6"/>
    </row>
    <row r="201" spans="2:2" ht="20.5" x14ac:dyDescent="0.45">
      <c r="B201" s="6"/>
    </row>
    <row r="202" spans="2:2" ht="20.5" x14ac:dyDescent="0.45">
      <c r="B202" s="6"/>
    </row>
    <row r="203" spans="2:2" ht="20.5" x14ac:dyDescent="0.45">
      <c r="B203" s="6"/>
    </row>
    <row r="204" spans="2:2" ht="20.5" x14ac:dyDescent="0.45">
      <c r="B204" s="6"/>
    </row>
    <row r="205" spans="2:2" ht="20.5" x14ac:dyDescent="0.45">
      <c r="B205" s="6"/>
    </row>
    <row r="206" spans="2:2" ht="20.5" x14ac:dyDescent="0.45">
      <c r="B206" s="6"/>
    </row>
    <row r="207" spans="2:2" ht="20.5" x14ac:dyDescent="0.45">
      <c r="B207" s="6"/>
    </row>
    <row r="208" spans="2:2" ht="20.5" x14ac:dyDescent="0.45">
      <c r="B208" s="6"/>
    </row>
    <row r="209" spans="2:2" ht="20.5" x14ac:dyDescent="0.45">
      <c r="B209" s="6"/>
    </row>
    <row r="210" spans="2:2" ht="20.5" x14ac:dyDescent="0.45">
      <c r="B210" s="6"/>
    </row>
    <row r="211" spans="2:2" ht="20.5" x14ac:dyDescent="0.45">
      <c r="B211" s="6"/>
    </row>
    <row r="212" spans="2:2" ht="20.5" x14ac:dyDescent="0.45">
      <c r="B212" s="6"/>
    </row>
    <row r="213" spans="2:2" ht="20.5" x14ac:dyDescent="0.45">
      <c r="B213" s="6"/>
    </row>
    <row r="214" spans="2:2" ht="20.5" x14ac:dyDescent="0.45">
      <c r="B214" s="6"/>
    </row>
    <row r="215" spans="2:2" ht="20.5" x14ac:dyDescent="0.45">
      <c r="B215" s="6"/>
    </row>
    <row r="216" spans="2:2" ht="20.5" x14ac:dyDescent="0.45">
      <c r="B216" s="6"/>
    </row>
    <row r="217" spans="2:2" ht="20.5" x14ac:dyDescent="0.45">
      <c r="B217" s="6"/>
    </row>
    <row r="218" spans="2:2" ht="20.5" x14ac:dyDescent="0.45">
      <c r="B218" s="6"/>
    </row>
    <row r="219" spans="2:2" ht="20.5" x14ac:dyDescent="0.45">
      <c r="B219" s="6"/>
    </row>
    <row r="220" spans="2:2" ht="20.5" x14ac:dyDescent="0.45">
      <c r="B220" s="6"/>
    </row>
    <row r="221" spans="2:2" ht="20.5" x14ac:dyDescent="0.45">
      <c r="B221" s="6"/>
    </row>
    <row r="222" spans="2:2" ht="20.5" x14ac:dyDescent="0.45">
      <c r="B222" s="6"/>
    </row>
    <row r="223" spans="2:2" ht="20.5" x14ac:dyDescent="0.45">
      <c r="B223" s="6"/>
    </row>
    <row r="224" spans="2:2" ht="20.5" x14ac:dyDescent="0.45">
      <c r="B224" s="6"/>
    </row>
    <row r="225" spans="2:2" ht="20.5" x14ac:dyDescent="0.45">
      <c r="B225" s="6"/>
    </row>
    <row r="226" spans="2:2" ht="20.5" x14ac:dyDescent="0.45">
      <c r="B226" s="6"/>
    </row>
    <row r="227" spans="2:2" ht="20.5" x14ac:dyDescent="0.45">
      <c r="B227" s="6"/>
    </row>
    <row r="228" spans="2:2" ht="20.5" x14ac:dyDescent="0.45">
      <c r="B228" s="6"/>
    </row>
    <row r="229" spans="2:2" ht="20.5" x14ac:dyDescent="0.45">
      <c r="B229" s="6"/>
    </row>
    <row r="230" spans="2:2" ht="20.5" x14ac:dyDescent="0.45">
      <c r="B230" s="6"/>
    </row>
    <row r="231" spans="2:2" ht="20.5" x14ac:dyDescent="0.45">
      <c r="B231" s="6"/>
    </row>
    <row r="232" spans="2:2" ht="20.5" x14ac:dyDescent="0.45">
      <c r="B232" s="6"/>
    </row>
    <row r="233" spans="2:2" ht="20.5" x14ac:dyDescent="0.45">
      <c r="B233" s="6"/>
    </row>
    <row r="234" spans="2:2" ht="20.5" x14ac:dyDescent="0.45">
      <c r="B234" s="6"/>
    </row>
    <row r="235" spans="2:2" ht="20.5" x14ac:dyDescent="0.45">
      <c r="B235" s="6"/>
    </row>
    <row r="236" spans="2:2" ht="20.5" x14ac:dyDescent="0.45">
      <c r="B236" s="6"/>
    </row>
    <row r="237" spans="2:2" ht="20.5" x14ac:dyDescent="0.45">
      <c r="B237" s="6"/>
    </row>
    <row r="238" spans="2:2" ht="20.5" x14ac:dyDescent="0.45">
      <c r="B238" s="6"/>
    </row>
    <row r="239" spans="2:2" ht="20.5" x14ac:dyDescent="0.45">
      <c r="B239" s="6"/>
    </row>
    <row r="240" spans="2:2" ht="20.5" x14ac:dyDescent="0.45">
      <c r="B240" s="6"/>
    </row>
    <row r="241" spans="2:2" ht="20.5" x14ac:dyDescent="0.45">
      <c r="B241" s="6"/>
    </row>
    <row r="242" spans="2:2" ht="20.5" x14ac:dyDescent="0.45">
      <c r="B242" s="6"/>
    </row>
    <row r="243" spans="2:2" ht="20.5" x14ac:dyDescent="0.45">
      <c r="B243" s="6"/>
    </row>
    <row r="244" spans="2:2" ht="20.5" x14ac:dyDescent="0.45">
      <c r="B244" s="6"/>
    </row>
    <row r="245" spans="2:2" ht="20.5" x14ac:dyDescent="0.45">
      <c r="B245" s="6"/>
    </row>
    <row r="246" spans="2:2" ht="20.5" x14ac:dyDescent="0.45">
      <c r="B246" s="6"/>
    </row>
    <row r="247" spans="2:2" ht="20.5" x14ac:dyDescent="0.45">
      <c r="B247" s="6"/>
    </row>
    <row r="248" spans="2:2" ht="20.5" x14ac:dyDescent="0.45">
      <c r="B248" s="6"/>
    </row>
    <row r="249" spans="2:2" ht="20.5" x14ac:dyDescent="0.45">
      <c r="B249" s="6"/>
    </row>
    <row r="250" spans="2:2" ht="20.5" x14ac:dyDescent="0.45">
      <c r="B250" s="6"/>
    </row>
    <row r="251" spans="2:2" ht="20.5" x14ac:dyDescent="0.45">
      <c r="B251" s="6"/>
    </row>
    <row r="252" spans="2:2" ht="20.5" x14ac:dyDescent="0.45">
      <c r="B252" s="6"/>
    </row>
    <row r="253" spans="2:2" ht="20.5" x14ac:dyDescent="0.45">
      <c r="B253" s="6"/>
    </row>
    <row r="254" spans="2:2" ht="20.5" x14ac:dyDescent="0.45">
      <c r="B254" s="6"/>
    </row>
    <row r="255" spans="2:2" ht="20.5" x14ac:dyDescent="0.45">
      <c r="B255" s="6"/>
    </row>
    <row r="256" spans="2:2" ht="20.5" x14ac:dyDescent="0.45">
      <c r="B256" s="6"/>
    </row>
    <row r="257" spans="2:2" ht="20.5" x14ac:dyDescent="0.45">
      <c r="B257" s="6"/>
    </row>
    <row r="258" spans="2:2" ht="20.5" x14ac:dyDescent="0.45">
      <c r="B258" s="6"/>
    </row>
    <row r="259" spans="2:2" ht="20.5" x14ac:dyDescent="0.45">
      <c r="B259" s="6"/>
    </row>
    <row r="260" spans="2:2" ht="20.5" x14ac:dyDescent="0.45">
      <c r="B260" s="6"/>
    </row>
    <row r="261" spans="2:2" ht="20.5" x14ac:dyDescent="0.45">
      <c r="B261" s="6"/>
    </row>
    <row r="262" spans="2:2" ht="20.5" x14ac:dyDescent="0.45">
      <c r="B262" s="6"/>
    </row>
    <row r="263" spans="2:2" ht="20.5" x14ac:dyDescent="0.45">
      <c r="B263" s="6"/>
    </row>
    <row r="264" spans="2:2" ht="20.5" x14ac:dyDescent="0.45">
      <c r="B264" s="6"/>
    </row>
    <row r="265" spans="2:2" ht="20.5" x14ac:dyDescent="0.45">
      <c r="B265" s="6"/>
    </row>
    <row r="266" spans="2:2" ht="20.5" x14ac:dyDescent="0.45">
      <c r="B266" s="6"/>
    </row>
    <row r="267" spans="2:2" ht="20.5" x14ac:dyDescent="0.45">
      <c r="B267" s="6"/>
    </row>
    <row r="268" spans="2:2" ht="20.5" x14ac:dyDescent="0.45">
      <c r="B268" s="6"/>
    </row>
    <row r="269" spans="2:2" ht="20.5" x14ac:dyDescent="0.45">
      <c r="B269" s="6"/>
    </row>
    <row r="270" spans="2:2" ht="20.5" x14ac:dyDescent="0.45">
      <c r="B270" s="6"/>
    </row>
    <row r="271" spans="2:2" ht="20.5" x14ac:dyDescent="0.45">
      <c r="B271" s="6"/>
    </row>
    <row r="272" spans="2:2" ht="20.5" x14ac:dyDescent="0.45">
      <c r="B272" s="6"/>
    </row>
    <row r="273" spans="2:2" ht="20.5" x14ac:dyDescent="0.45">
      <c r="B273" s="6"/>
    </row>
    <row r="274" spans="2:2" ht="20.5" x14ac:dyDescent="0.45">
      <c r="B274" s="6"/>
    </row>
    <row r="275" spans="2:2" ht="20.5" x14ac:dyDescent="0.45">
      <c r="B275" s="6"/>
    </row>
    <row r="276" spans="2:2" ht="20.5" x14ac:dyDescent="0.45">
      <c r="B276" s="6"/>
    </row>
    <row r="277" spans="2:2" ht="20.5" x14ac:dyDescent="0.45">
      <c r="B277" s="6"/>
    </row>
    <row r="278" spans="2:2" ht="20.5" x14ac:dyDescent="0.45">
      <c r="B278" s="6"/>
    </row>
    <row r="279" spans="2:2" ht="20.5" x14ac:dyDescent="0.45">
      <c r="B279" s="6"/>
    </row>
    <row r="280" spans="2:2" ht="20.5" x14ac:dyDescent="0.45">
      <c r="B280" s="6"/>
    </row>
    <row r="281" spans="2:2" ht="20.5" x14ac:dyDescent="0.45">
      <c r="B281" s="6"/>
    </row>
    <row r="282" spans="2:2" ht="20.5" x14ac:dyDescent="0.45">
      <c r="B282" s="6"/>
    </row>
    <row r="283" spans="2:2" ht="20.5" x14ac:dyDescent="0.45">
      <c r="B283" s="6"/>
    </row>
    <row r="284" spans="2:2" ht="20.5" x14ac:dyDescent="0.45">
      <c r="B284" s="6"/>
    </row>
    <row r="285" spans="2:2" ht="20.5" x14ac:dyDescent="0.45">
      <c r="B285" s="6"/>
    </row>
    <row r="286" spans="2:2" ht="20.5" x14ac:dyDescent="0.45">
      <c r="B286" s="6"/>
    </row>
    <row r="287" spans="2:2" ht="20.5" x14ac:dyDescent="0.45">
      <c r="B287" s="6"/>
    </row>
    <row r="288" spans="2:2" ht="20.5" x14ac:dyDescent="0.45">
      <c r="B288" s="6"/>
    </row>
    <row r="289" spans="2:2" ht="20.5" x14ac:dyDescent="0.45">
      <c r="B289" s="6"/>
    </row>
    <row r="290" spans="2:2" ht="20.5" x14ac:dyDescent="0.45">
      <c r="B290" s="6"/>
    </row>
    <row r="291" spans="2:2" ht="20.5" x14ac:dyDescent="0.45">
      <c r="B291" s="6"/>
    </row>
    <row r="292" spans="2:2" ht="20.5" x14ac:dyDescent="0.45">
      <c r="B292" s="6"/>
    </row>
    <row r="293" spans="2:2" ht="20.5" x14ac:dyDescent="0.45">
      <c r="B293" s="6"/>
    </row>
    <row r="294" spans="2:2" ht="20.5" x14ac:dyDescent="0.45">
      <c r="B294" s="6"/>
    </row>
    <row r="295" spans="2:2" ht="20.5" x14ac:dyDescent="0.45">
      <c r="B295" s="6"/>
    </row>
    <row r="296" spans="2:2" ht="20.5" x14ac:dyDescent="0.45">
      <c r="B296" s="6"/>
    </row>
    <row r="297" spans="2:2" ht="20.5" x14ac:dyDescent="0.45">
      <c r="B297" s="6"/>
    </row>
    <row r="298" spans="2:2" ht="20.5" x14ac:dyDescent="0.45">
      <c r="B298" s="6"/>
    </row>
    <row r="299" spans="2:2" ht="20.5" x14ac:dyDescent="0.45">
      <c r="B299" s="6"/>
    </row>
    <row r="300" spans="2:2" ht="20.5" x14ac:dyDescent="0.45">
      <c r="B300" s="6"/>
    </row>
    <row r="301" spans="2:2" ht="20.5" x14ac:dyDescent="0.45">
      <c r="B301" s="6"/>
    </row>
    <row r="302" spans="2:2" ht="20.5" x14ac:dyDescent="0.45">
      <c r="B302" s="6"/>
    </row>
    <row r="303" spans="2:2" ht="20.5" x14ac:dyDescent="0.45">
      <c r="B303" s="6"/>
    </row>
    <row r="304" spans="2:2" ht="20.5" x14ac:dyDescent="0.45">
      <c r="B304" s="6"/>
    </row>
    <row r="305" spans="2:2" ht="20.5" x14ac:dyDescent="0.45">
      <c r="B305" s="6"/>
    </row>
    <row r="306" spans="2:2" ht="20.5" x14ac:dyDescent="0.45">
      <c r="B306" s="6"/>
    </row>
    <row r="307" spans="2:2" ht="20.5" x14ac:dyDescent="0.45">
      <c r="B307" s="6"/>
    </row>
    <row r="308" spans="2:2" ht="20.5" x14ac:dyDescent="0.45">
      <c r="B308" s="6"/>
    </row>
    <row r="309" spans="2:2" ht="20.5" x14ac:dyDescent="0.45">
      <c r="B309" s="6"/>
    </row>
    <row r="310" spans="2:2" ht="20.5" x14ac:dyDescent="0.45">
      <c r="B310" s="6"/>
    </row>
    <row r="311" spans="2:2" ht="20.5" x14ac:dyDescent="0.45">
      <c r="B311" s="6"/>
    </row>
    <row r="312" spans="2:2" ht="20.5" x14ac:dyDescent="0.45">
      <c r="B312" s="6"/>
    </row>
    <row r="313" spans="2:2" ht="20.5" x14ac:dyDescent="0.45">
      <c r="B313" s="6"/>
    </row>
    <row r="314" spans="2:2" ht="20.5" x14ac:dyDescent="0.45">
      <c r="B314" s="6"/>
    </row>
    <row r="315" spans="2:2" ht="20.5" x14ac:dyDescent="0.45">
      <c r="B315" s="6"/>
    </row>
    <row r="316" spans="2:2" ht="20.5" x14ac:dyDescent="0.45">
      <c r="B316" s="6"/>
    </row>
    <row r="317" spans="2:2" ht="20.5" x14ac:dyDescent="0.45">
      <c r="B317" s="6"/>
    </row>
    <row r="318" spans="2:2" ht="20.5" x14ac:dyDescent="0.45">
      <c r="B318" s="6"/>
    </row>
    <row r="319" spans="2:2" ht="20.5" x14ac:dyDescent="0.45">
      <c r="B319" s="6"/>
    </row>
    <row r="320" spans="2:2" ht="20.5" x14ac:dyDescent="0.45">
      <c r="B320" s="6"/>
    </row>
    <row r="321" spans="2:2" ht="20.5" x14ac:dyDescent="0.45">
      <c r="B321" s="6"/>
    </row>
    <row r="322" spans="2:2" ht="20.5" x14ac:dyDescent="0.45">
      <c r="B322" s="6"/>
    </row>
    <row r="323" spans="2:2" ht="20.5" x14ac:dyDescent="0.45">
      <c r="B323" s="6"/>
    </row>
    <row r="324" spans="2:2" ht="20.5" x14ac:dyDescent="0.45">
      <c r="B324" s="6"/>
    </row>
    <row r="325" spans="2:2" ht="20.5" x14ac:dyDescent="0.45">
      <c r="B325" s="6"/>
    </row>
    <row r="326" spans="2:2" ht="20.5" x14ac:dyDescent="0.45">
      <c r="B326" s="6"/>
    </row>
    <row r="327" spans="2:2" ht="20.5" x14ac:dyDescent="0.45">
      <c r="B327" s="6"/>
    </row>
    <row r="328" spans="2:2" ht="20.5" x14ac:dyDescent="0.45">
      <c r="B328" s="6"/>
    </row>
    <row r="329" spans="2:2" ht="20.5" x14ac:dyDescent="0.45">
      <c r="B329" s="6"/>
    </row>
    <row r="330" spans="2:2" ht="20.5" x14ac:dyDescent="0.45">
      <c r="B330" s="6"/>
    </row>
    <row r="331" spans="2:2" ht="20.5" x14ac:dyDescent="0.45">
      <c r="B331" s="6"/>
    </row>
    <row r="332" spans="2:2" ht="20.5" x14ac:dyDescent="0.45">
      <c r="B332" s="6"/>
    </row>
    <row r="333" spans="2:2" ht="20.5" x14ac:dyDescent="0.45">
      <c r="B333" s="6"/>
    </row>
    <row r="334" spans="2:2" ht="20.5" x14ac:dyDescent="0.45">
      <c r="B334" s="6"/>
    </row>
    <row r="335" spans="2:2" ht="20.5" x14ac:dyDescent="0.45">
      <c r="B335" s="6"/>
    </row>
    <row r="336" spans="2:2" ht="20.5" x14ac:dyDescent="0.45">
      <c r="B336" s="6"/>
    </row>
    <row r="337" spans="2:2" ht="20.5" x14ac:dyDescent="0.45">
      <c r="B337" s="6"/>
    </row>
    <row r="338" spans="2:2" ht="20.5" x14ac:dyDescent="0.45">
      <c r="B338" s="6"/>
    </row>
    <row r="339" spans="2:2" ht="20.5" x14ac:dyDescent="0.45">
      <c r="B339" s="6"/>
    </row>
    <row r="340" spans="2:2" ht="20.5" x14ac:dyDescent="0.45">
      <c r="B340" s="6"/>
    </row>
    <row r="341" spans="2:2" ht="20.5" x14ac:dyDescent="0.45">
      <c r="B341" s="6"/>
    </row>
    <row r="342" spans="2:2" ht="20.5" x14ac:dyDescent="0.45">
      <c r="B342" s="6"/>
    </row>
    <row r="343" spans="2:2" ht="20.5" x14ac:dyDescent="0.45">
      <c r="B343" s="6"/>
    </row>
    <row r="344" spans="2:2" ht="20.5" x14ac:dyDescent="0.45">
      <c r="B344" s="6"/>
    </row>
    <row r="345" spans="2:2" ht="20.5" x14ac:dyDescent="0.45">
      <c r="B345" s="6"/>
    </row>
    <row r="346" spans="2:2" ht="20.5" x14ac:dyDescent="0.45">
      <c r="B346" s="6"/>
    </row>
    <row r="347" spans="2:2" ht="20.5" x14ac:dyDescent="0.45">
      <c r="B347" s="6"/>
    </row>
    <row r="348" spans="2:2" ht="20.5" x14ac:dyDescent="0.45">
      <c r="B348" s="6"/>
    </row>
    <row r="349" spans="2:2" ht="20.5" x14ac:dyDescent="0.45">
      <c r="B349" s="6"/>
    </row>
    <row r="350" spans="2:2" ht="20.5" x14ac:dyDescent="0.45">
      <c r="B350" s="6"/>
    </row>
    <row r="351" spans="2:2" ht="20.5" x14ac:dyDescent="0.45">
      <c r="B351" s="6"/>
    </row>
    <row r="352" spans="2:2" ht="20.5" x14ac:dyDescent="0.45">
      <c r="B352" s="6"/>
    </row>
    <row r="353" spans="2:2" ht="20.5" x14ac:dyDescent="0.45">
      <c r="B353" s="6"/>
    </row>
    <row r="354" spans="2:2" ht="20.5" x14ac:dyDescent="0.45">
      <c r="B354" s="6"/>
    </row>
    <row r="355" spans="2:2" ht="20.5" x14ac:dyDescent="0.45">
      <c r="B355" s="6"/>
    </row>
    <row r="356" spans="2:2" ht="20.5" x14ac:dyDescent="0.45">
      <c r="B356" s="6"/>
    </row>
    <row r="357" spans="2:2" ht="20.5" x14ac:dyDescent="0.45">
      <c r="B357" s="6"/>
    </row>
    <row r="358" spans="2:2" ht="20.5" x14ac:dyDescent="0.45">
      <c r="B358" s="6"/>
    </row>
    <row r="359" spans="2:2" ht="20.5" x14ac:dyDescent="0.45">
      <c r="B359" s="6"/>
    </row>
    <row r="360" spans="2:2" ht="20.5" x14ac:dyDescent="0.45">
      <c r="B360" s="6"/>
    </row>
    <row r="361" spans="2:2" ht="20.5" x14ac:dyDescent="0.45">
      <c r="B361" s="6"/>
    </row>
    <row r="362" spans="2:2" ht="20.5" x14ac:dyDescent="0.45">
      <c r="B362" s="6"/>
    </row>
    <row r="363" spans="2:2" ht="20.5" x14ac:dyDescent="0.45">
      <c r="B363" s="6"/>
    </row>
    <row r="364" spans="2:2" ht="20.5" x14ac:dyDescent="0.45">
      <c r="B364" s="6"/>
    </row>
    <row r="365" spans="2:2" ht="20.5" x14ac:dyDescent="0.45">
      <c r="B365" s="6"/>
    </row>
    <row r="366" spans="2:2" ht="20.5" x14ac:dyDescent="0.45">
      <c r="B366" s="6"/>
    </row>
    <row r="367" spans="2:2" ht="20.5" x14ac:dyDescent="0.45">
      <c r="B367" s="6"/>
    </row>
    <row r="368" spans="2:2" ht="20.5" x14ac:dyDescent="0.45">
      <c r="B368" s="6"/>
    </row>
    <row r="369" spans="2:2" ht="20.5" x14ac:dyDescent="0.45">
      <c r="B369" s="6"/>
    </row>
    <row r="370" spans="2:2" ht="20.5" x14ac:dyDescent="0.45">
      <c r="B370" s="6"/>
    </row>
    <row r="371" spans="2:2" ht="20.5" x14ac:dyDescent="0.45">
      <c r="B371" s="6"/>
    </row>
    <row r="372" spans="2:2" ht="20.5" x14ac:dyDescent="0.45">
      <c r="B372" s="6"/>
    </row>
    <row r="373" spans="2:2" ht="20.5" x14ac:dyDescent="0.45">
      <c r="B373" s="6"/>
    </row>
    <row r="374" spans="2:2" ht="20.5" x14ac:dyDescent="0.45">
      <c r="B374" s="6"/>
    </row>
    <row r="375" spans="2:2" ht="20.5" x14ac:dyDescent="0.45">
      <c r="B375" s="6"/>
    </row>
    <row r="376" spans="2:2" ht="20.5" x14ac:dyDescent="0.45">
      <c r="B376" s="6"/>
    </row>
    <row r="377" spans="2:2" ht="20.5" x14ac:dyDescent="0.45">
      <c r="B377" s="6"/>
    </row>
    <row r="378" spans="2:2" ht="20.5" x14ac:dyDescent="0.45">
      <c r="B378" s="6"/>
    </row>
    <row r="379" spans="2:2" ht="20.5" x14ac:dyDescent="0.45">
      <c r="B379" s="6"/>
    </row>
    <row r="380" spans="2:2" ht="20.5" x14ac:dyDescent="0.45">
      <c r="B380" s="6"/>
    </row>
    <row r="381" spans="2:2" ht="20.5" x14ac:dyDescent="0.45">
      <c r="B381" s="6"/>
    </row>
    <row r="382" spans="2:2" ht="20.5" x14ac:dyDescent="0.45">
      <c r="B382" s="6"/>
    </row>
    <row r="383" spans="2:2" ht="20.5" x14ac:dyDescent="0.45">
      <c r="B383" s="6"/>
    </row>
    <row r="384" spans="2:2" ht="20.5" x14ac:dyDescent="0.45">
      <c r="B384" s="6"/>
    </row>
    <row r="385" spans="2:2" ht="20.5" x14ac:dyDescent="0.45">
      <c r="B385" s="6"/>
    </row>
    <row r="386" spans="2:2" ht="20.5" x14ac:dyDescent="0.45">
      <c r="B386" s="6"/>
    </row>
    <row r="387" spans="2:2" ht="20.5" x14ac:dyDescent="0.45">
      <c r="B387" s="6"/>
    </row>
    <row r="388" spans="2:2" ht="20.5" x14ac:dyDescent="0.45">
      <c r="B388" s="6"/>
    </row>
    <row r="389" spans="2:2" ht="20.5" x14ac:dyDescent="0.45">
      <c r="B389" s="6"/>
    </row>
    <row r="390" spans="2:2" ht="20.5" x14ac:dyDescent="0.45">
      <c r="B390" s="6"/>
    </row>
    <row r="391" spans="2:2" ht="20.5" x14ac:dyDescent="0.45">
      <c r="B391" s="6"/>
    </row>
    <row r="392" spans="2:2" ht="20.5" x14ac:dyDescent="0.45">
      <c r="B392" s="6"/>
    </row>
    <row r="393" spans="2:2" ht="20.5" x14ac:dyDescent="0.45">
      <c r="B393" s="6"/>
    </row>
    <row r="394" spans="2:2" ht="20.5" x14ac:dyDescent="0.45">
      <c r="B394" s="6"/>
    </row>
    <row r="395" spans="2:2" ht="20.5" x14ac:dyDescent="0.45">
      <c r="B395" s="6"/>
    </row>
    <row r="396" spans="2:2" ht="20.5" x14ac:dyDescent="0.45">
      <c r="B396" s="6"/>
    </row>
    <row r="397" spans="2:2" ht="20.5" x14ac:dyDescent="0.45">
      <c r="B397" s="6"/>
    </row>
    <row r="398" spans="2:2" ht="20.5" x14ac:dyDescent="0.45">
      <c r="B398" s="6"/>
    </row>
    <row r="399" spans="2:2" ht="20.5" x14ac:dyDescent="0.45">
      <c r="B399" s="6"/>
    </row>
    <row r="400" spans="2:2" ht="20.5" x14ac:dyDescent="0.45">
      <c r="B400" s="6"/>
    </row>
    <row r="401" spans="2:2" ht="20.5" x14ac:dyDescent="0.45">
      <c r="B401" s="6"/>
    </row>
    <row r="402" spans="2:2" ht="20.5" x14ac:dyDescent="0.45">
      <c r="B402" s="6"/>
    </row>
    <row r="403" spans="2:2" ht="20.5" x14ac:dyDescent="0.45">
      <c r="B403" s="6"/>
    </row>
    <row r="404" spans="2:2" ht="20.5" x14ac:dyDescent="0.45">
      <c r="B404" s="6"/>
    </row>
    <row r="405" spans="2:2" ht="20.5" x14ac:dyDescent="0.45">
      <c r="B405" s="6"/>
    </row>
    <row r="406" spans="2:2" ht="20.5" x14ac:dyDescent="0.45">
      <c r="B406" s="6"/>
    </row>
    <row r="407" spans="2:2" ht="20.5" x14ac:dyDescent="0.45">
      <c r="B407" s="6"/>
    </row>
    <row r="408" spans="2:2" ht="20.5" x14ac:dyDescent="0.45">
      <c r="B408" s="6"/>
    </row>
    <row r="409" spans="2:2" ht="20.5" x14ac:dyDescent="0.45">
      <c r="B409" s="6"/>
    </row>
    <row r="410" spans="2:2" ht="20.5" x14ac:dyDescent="0.45">
      <c r="B410" s="6"/>
    </row>
    <row r="411" spans="2:2" ht="20.5" x14ac:dyDescent="0.45">
      <c r="B411" s="6"/>
    </row>
    <row r="412" spans="2:2" ht="20.5" x14ac:dyDescent="0.45">
      <c r="B412" s="6"/>
    </row>
    <row r="413" spans="2:2" ht="20.5" x14ac:dyDescent="0.45">
      <c r="B413" s="6"/>
    </row>
    <row r="414" spans="2:2" ht="20.5" x14ac:dyDescent="0.45">
      <c r="B414" s="6"/>
    </row>
    <row r="415" spans="2:2" ht="20.5" x14ac:dyDescent="0.45">
      <c r="B415" s="6"/>
    </row>
    <row r="416" spans="2:2" ht="20.5" x14ac:dyDescent="0.45">
      <c r="B416" s="6"/>
    </row>
    <row r="417" spans="2:2" ht="20.5" x14ac:dyDescent="0.45">
      <c r="B417" s="6"/>
    </row>
    <row r="418" spans="2:2" ht="20.5" x14ac:dyDescent="0.45">
      <c r="B418" s="6"/>
    </row>
    <row r="419" spans="2:2" ht="20.5" x14ac:dyDescent="0.45">
      <c r="B419" s="6"/>
    </row>
    <row r="420" spans="2:2" ht="20.5" x14ac:dyDescent="0.45">
      <c r="B420" s="6"/>
    </row>
    <row r="421" spans="2:2" ht="20.5" x14ac:dyDescent="0.45">
      <c r="B421" s="6"/>
    </row>
    <row r="422" spans="2:2" ht="20.5" x14ac:dyDescent="0.45">
      <c r="B422" s="6"/>
    </row>
    <row r="423" spans="2:2" ht="20.5" x14ac:dyDescent="0.45">
      <c r="B423" s="6"/>
    </row>
    <row r="424" spans="2:2" ht="20.5" x14ac:dyDescent="0.45">
      <c r="B424" s="6"/>
    </row>
    <row r="425" spans="2:2" ht="20.5" x14ac:dyDescent="0.45">
      <c r="B425" s="6"/>
    </row>
    <row r="426" spans="2:2" ht="20.5" x14ac:dyDescent="0.45">
      <c r="B426" s="6"/>
    </row>
    <row r="427" spans="2:2" ht="20.5" x14ac:dyDescent="0.45">
      <c r="B427" s="6"/>
    </row>
    <row r="428" spans="2:2" ht="20.5" x14ac:dyDescent="0.45">
      <c r="B428" s="6"/>
    </row>
    <row r="429" spans="2:2" ht="20.5" x14ac:dyDescent="0.45">
      <c r="B429" s="6"/>
    </row>
    <row r="430" spans="2:2" ht="20.5" x14ac:dyDescent="0.45">
      <c r="B430" s="6"/>
    </row>
    <row r="431" spans="2:2" ht="20.5" x14ac:dyDescent="0.45">
      <c r="B431" s="6"/>
    </row>
    <row r="432" spans="2:2" ht="20.5" x14ac:dyDescent="0.45">
      <c r="B432" s="6"/>
    </row>
    <row r="433" spans="2:2" ht="20.5" x14ac:dyDescent="0.45">
      <c r="B433" s="6"/>
    </row>
    <row r="434" spans="2:2" ht="20.5" x14ac:dyDescent="0.45">
      <c r="B434" s="6"/>
    </row>
    <row r="435" spans="2:2" ht="20.5" x14ac:dyDescent="0.45">
      <c r="B435" s="6"/>
    </row>
    <row r="436" spans="2:2" ht="20.5" x14ac:dyDescent="0.45">
      <c r="B436" s="6"/>
    </row>
    <row r="437" spans="2:2" ht="20.5" x14ac:dyDescent="0.45">
      <c r="B437" s="6"/>
    </row>
    <row r="438" spans="2:2" ht="20.5" x14ac:dyDescent="0.45">
      <c r="B438" s="6"/>
    </row>
    <row r="439" spans="2:2" ht="20.5" x14ac:dyDescent="0.45">
      <c r="B439" s="6"/>
    </row>
    <row r="440" spans="2:2" ht="20.5" x14ac:dyDescent="0.45">
      <c r="B440" s="6"/>
    </row>
    <row r="441" spans="2:2" ht="20.5" x14ac:dyDescent="0.45">
      <c r="B441" s="6"/>
    </row>
    <row r="442" spans="2:2" ht="20.5" x14ac:dyDescent="0.45">
      <c r="B442" s="6"/>
    </row>
    <row r="443" spans="2:2" ht="20.5" x14ac:dyDescent="0.45">
      <c r="B443" s="6"/>
    </row>
    <row r="444" spans="2:2" ht="20.5" x14ac:dyDescent="0.45">
      <c r="B444" s="6"/>
    </row>
    <row r="445" spans="2:2" ht="20.5" x14ac:dyDescent="0.45">
      <c r="B445" s="6"/>
    </row>
    <row r="446" spans="2:2" ht="20.5" x14ac:dyDescent="0.45">
      <c r="B446" s="6"/>
    </row>
    <row r="447" spans="2:2" ht="20.5" x14ac:dyDescent="0.45">
      <c r="B447" s="6"/>
    </row>
    <row r="448" spans="2:2" ht="20.5" x14ac:dyDescent="0.45">
      <c r="B448" s="6"/>
    </row>
    <row r="449" spans="2:2" ht="20.5" x14ac:dyDescent="0.45">
      <c r="B449" s="6"/>
    </row>
    <row r="450" spans="2:2" ht="20.5" x14ac:dyDescent="0.45">
      <c r="B450" s="6"/>
    </row>
    <row r="451" spans="2:2" ht="20.5" x14ac:dyDescent="0.45">
      <c r="B451" s="6"/>
    </row>
    <row r="452" spans="2:2" ht="20.5" x14ac:dyDescent="0.45">
      <c r="B452" s="6"/>
    </row>
    <row r="453" spans="2:2" ht="20.5" x14ac:dyDescent="0.45">
      <c r="B453" s="6"/>
    </row>
    <row r="454" spans="2:2" ht="20.5" x14ac:dyDescent="0.45">
      <c r="B454" s="6"/>
    </row>
    <row r="455" spans="2:2" ht="20.5" x14ac:dyDescent="0.45">
      <c r="B455" s="6"/>
    </row>
    <row r="456" spans="2:2" ht="20.5" x14ac:dyDescent="0.45">
      <c r="B456" s="6"/>
    </row>
    <row r="457" spans="2:2" ht="20.5" x14ac:dyDescent="0.45">
      <c r="B457" s="6"/>
    </row>
    <row r="458" spans="2:2" ht="20.5" x14ac:dyDescent="0.45">
      <c r="B458" s="6"/>
    </row>
    <row r="459" spans="2:2" ht="20.5" x14ac:dyDescent="0.45">
      <c r="B459" s="6"/>
    </row>
    <row r="460" spans="2:2" ht="20.5" x14ac:dyDescent="0.45">
      <c r="B460" s="6"/>
    </row>
    <row r="461" spans="2:2" ht="20.5" x14ac:dyDescent="0.45">
      <c r="B461" s="6"/>
    </row>
    <row r="462" spans="2:2" ht="20.5" x14ac:dyDescent="0.45">
      <c r="B462" s="6"/>
    </row>
    <row r="463" spans="2:2" ht="20.5" x14ac:dyDescent="0.45">
      <c r="B463" s="6"/>
    </row>
    <row r="464" spans="2:2" ht="20.5" x14ac:dyDescent="0.45">
      <c r="B464" s="6"/>
    </row>
    <row r="465" spans="2:2" ht="20.5" x14ac:dyDescent="0.45">
      <c r="B465" s="6"/>
    </row>
    <row r="466" spans="2:2" ht="20.5" x14ac:dyDescent="0.45">
      <c r="B466" s="6"/>
    </row>
    <row r="467" spans="2:2" ht="20.5" x14ac:dyDescent="0.45">
      <c r="B467" s="6"/>
    </row>
    <row r="468" spans="2:2" ht="20.5" x14ac:dyDescent="0.45">
      <c r="B468" s="6"/>
    </row>
    <row r="469" spans="2:2" ht="20.5" x14ac:dyDescent="0.45">
      <c r="B469" s="6"/>
    </row>
    <row r="470" spans="2:2" ht="20.5" x14ac:dyDescent="0.45">
      <c r="B470" s="6"/>
    </row>
    <row r="471" spans="2:2" ht="20.5" x14ac:dyDescent="0.45">
      <c r="B471" s="6"/>
    </row>
    <row r="472" spans="2:2" ht="20.5" x14ac:dyDescent="0.45">
      <c r="B472" s="6"/>
    </row>
    <row r="473" spans="2:2" ht="20.5" x14ac:dyDescent="0.45">
      <c r="B473" s="6"/>
    </row>
    <row r="474" spans="2:2" ht="20.5" x14ac:dyDescent="0.45">
      <c r="B474" s="6"/>
    </row>
    <row r="475" spans="2:2" ht="20.5" x14ac:dyDescent="0.45">
      <c r="B475" s="6"/>
    </row>
    <row r="476" spans="2:2" ht="20.5" x14ac:dyDescent="0.45">
      <c r="B476" s="6"/>
    </row>
    <row r="477" spans="2:2" ht="20.5" x14ac:dyDescent="0.45">
      <c r="B477" s="6"/>
    </row>
    <row r="478" spans="2:2" ht="20.5" x14ac:dyDescent="0.45">
      <c r="B478" s="6"/>
    </row>
    <row r="479" spans="2:2" ht="20.5" x14ac:dyDescent="0.45">
      <c r="B479" s="6"/>
    </row>
    <row r="480" spans="2:2" ht="20.5" x14ac:dyDescent="0.45">
      <c r="B480" s="6"/>
    </row>
    <row r="481" spans="2:2" ht="20.5" x14ac:dyDescent="0.45">
      <c r="B481" s="6"/>
    </row>
    <row r="482" spans="2:2" ht="20.5" x14ac:dyDescent="0.45">
      <c r="B482" s="6"/>
    </row>
    <row r="483" spans="2:2" ht="20.5" x14ac:dyDescent="0.45">
      <c r="B483" s="6"/>
    </row>
    <row r="484" spans="2:2" ht="20.5" x14ac:dyDescent="0.45">
      <c r="B484" s="6"/>
    </row>
    <row r="485" spans="2:2" ht="20.5" x14ac:dyDescent="0.45">
      <c r="B485" s="6"/>
    </row>
    <row r="486" spans="2:2" ht="20.5" x14ac:dyDescent="0.45">
      <c r="B486" s="6"/>
    </row>
    <row r="487" spans="2:2" ht="20.5" x14ac:dyDescent="0.45">
      <c r="B487" s="6"/>
    </row>
    <row r="488" spans="2:2" ht="20.5" x14ac:dyDescent="0.45">
      <c r="B488" s="6"/>
    </row>
    <row r="489" spans="2:2" ht="20.5" x14ac:dyDescent="0.45">
      <c r="B489" s="6"/>
    </row>
    <row r="490" spans="2:2" ht="20.5" x14ac:dyDescent="0.45">
      <c r="B490" s="6"/>
    </row>
    <row r="491" spans="2:2" ht="20.5" x14ac:dyDescent="0.45">
      <c r="B491" s="6"/>
    </row>
    <row r="492" spans="2:2" ht="20.5" x14ac:dyDescent="0.45">
      <c r="B492" s="6"/>
    </row>
    <row r="493" spans="2:2" ht="20.5" x14ac:dyDescent="0.45">
      <c r="B493" s="6"/>
    </row>
    <row r="494" spans="2:2" ht="20.5" x14ac:dyDescent="0.45">
      <c r="B494" s="6"/>
    </row>
    <row r="495" spans="2:2" ht="20.5" x14ac:dyDescent="0.45">
      <c r="B495" s="6"/>
    </row>
    <row r="496" spans="2:2" ht="20.5" x14ac:dyDescent="0.45">
      <c r="B496" s="6"/>
    </row>
    <row r="497" spans="2:2" ht="20.5" x14ac:dyDescent="0.45">
      <c r="B497" s="6"/>
    </row>
    <row r="498" spans="2:2" ht="20.5" x14ac:dyDescent="0.45">
      <c r="B498" s="6"/>
    </row>
    <row r="499" spans="2:2" ht="20.5" x14ac:dyDescent="0.45">
      <c r="B499" s="6"/>
    </row>
    <row r="500" spans="2:2" ht="20.5" x14ac:dyDescent="0.45">
      <c r="B500" s="6"/>
    </row>
    <row r="501" spans="2:2" ht="20.5" x14ac:dyDescent="0.45">
      <c r="B501" s="6"/>
    </row>
    <row r="502" spans="2:2" ht="20.5" x14ac:dyDescent="0.45">
      <c r="B502" s="6"/>
    </row>
    <row r="503" spans="2:2" ht="20.5" x14ac:dyDescent="0.45">
      <c r="B503" s="6"/>
    </row>
    <row r="504" spans="2:2" ht="20.5" x14ac:dyDescent="0.45">
      <c r="B504" s="6"/>
    </row>
    <row r="505" spans="2:2" ht="20.5" x14ac:dyDescent="0.45">
      <c r="B505" s="6"/>
    </row>
    <row r="506" spans="2:2" ht="20.5" x14ac:dyDescent="0.45">
      <c r="B506" s="6"/>
    </row>
    <row r="507" spans="2:2" ht="20.5" x14ac:dyDescent="0.45">
      <c r="B507" s="6"/>
    </row>
    <row r="508" spans="2:2" ht="20.5" x14ac:dyDescent="0.45">
      <c r="B508" s="6"/>
    </row>
    <row r="509" spans="2:2" ht="20.5" x14ac:dyDescent="0.45">
      <c r="B509" s="6"/>
    </row>
    <row r="510" spans="2:2" ht="20.5" x14ac:dyDescent="0.45">
      <c r="B510" s="6"/>
    </row>
    <row r="511" spans="2:2" ht="20.5" x14ac:dyDescent="0.45">
      <c r="B511" s="6"/>
    </row>
    <row r="512" spans="2:2" ht="20.5" x14ac:dyDescent="0.45">
      <c r="B512" s="6"/>
    </row>
    <row r="513" spans="2:2" ht="20.5" x14ac:dyDescent="0.45">
      <c r="B513" s="6"/>
    </row>
    <row r="514" spans="2:2" ht="20.5" x14ac:dyDescent="0.45">
      <c r="B514" s="6"/>
    </row>
    <row r="515" spans="2:2" ht="20.5" x14ac:dyDescent="0.45">
      <c r="B515" s="6"/>
    </row>
    <row r="516" spans="2:2" ht="20.5" x14ac:dyDescent="0.45">
      <c r="B516" s="6"/>
    </row>
    <row r="517" spans="2:2" ht="20.5" x14ac:dyDescent="0.45">
      <c r="B517" s="6"/>
    </row>
    <row r="518" spans="2:2" ht="20.5" x14ac:dyDescent="0.45">
      <c r="B518" s="6"/>
    </row>
    <row r="519" spans="2:2" ht="20.5" x14ac:dyDescent="0.45">
      <c r="B519" s="6"/>
    </row>
    <row r="520" spans="2:2" ht="20.5" x14ac:dyDescent="0.45">
      <c r="B520" s="6"/>
    </row>
    <row r="521" spans="2:2" ht="20.5" x14ac:dyDescent="0.45">
      <c r="B521" s="6"/>
    </row>
  </sheetData>
  <hyperlinks>
    <hyperlink ref="B9" location="'Signes, sigles et abbreviations'!A1" display="SIGNES, SIGLES &amp; ABREVIATIONS" xr:uid="{00000000-0004-0000-0000-000000000000}"/>
    <hyperlink ref="B16" location="'Cotisants branche des pensions'!A1" display="Cotisants à la branche des pensions" xr:uid="{6631FAA4-D0FD-4DED-A097-ED1FF4F6C2D3}"/>
    <hyperlink ref="B17" location="'Cotisants_H EPST par province'!A1" display="Cotisants hors Personnel EPST à la branche des pensions par province " xr:uid="{23A2DD2A-2316-4406-87BC-36F83494D893}"/>
    <hyperlink ref="B18" location="'Cotisants EPST par province'!A1" display="Cotisants Personnel EPST à la branche des pensions par province " xr:uid="{07EDF9D7-9045-4CCC-A775-D8724AD11B69}"/>
    <hyperlink ref="B19" location="'Cotisants H. EPST par Adm. Pub.'!A1" display="Cotisants hors Personnel EPST à la branche des pensions par administration publique " xr:uid="{71D15A7D-3E42-46B7-A8AB-26DBB37864B5}"/>
    <hyperlink ref="B20" location="'Cotisants hors EPST par grade'!A1" display="Cotisants hors Personnel EPST à la branche des pensions par grade " xr:uid="{6BB5BFFF-5FAB-4247-B057-FE5721A33E0F}"/>
    <hyperlink ref="B21" location="'Cotisants EPST par grade'!A1" display="Cotisants Personnel EPST à la branche des pensions par grade" xr:uid="{9F130BB5-DAF1-4687-8C07-575FB0D0F10B}"/>
    <hyperlink ref="B22" location="'Cot. H EPST par prov&amp;par grade'!A1" display="Cotisants hors Personnel EPST à la branche des pensions par province et par grade" xr:uid="{E680E46E-57F7-40C4-B7C1-1DCAB94EB5A8}"/>
    <hyperlink ref="B23" location="'Cot. EPST par prov&amp;par grade'!A1" display="Cotisants Personnel EPST à la branche des pensions par province et par grade" xr:uid="{F43E45AE-D1CE-4508-9545-0EF4483B2285}"/>
    <hyperlink ref="B24" location="'Cot. par adm. pub et prov HEPST'!A1" display="Cotisants hors Personnel EPST à la branche des pensions par administration publique et par province" xr:uid="{A9291A4E-5DE2-4986-BA91-2AB30858E5F9}"/>
    <hyperlink ref="B25" location="'Cot. adm. pub. et grade HEPST'!A1" display="Cotisants hors Personnel EPST à la branche des pensions par administration publique et par grade" xr:uid="{9248017A-1026-4810-ADCB-2F35C59F0B29}"/>
    <hyperlink ref="B26" location="'Cot°. Trimestrielles H EPST'!A1" display="Cotisations trimestrielles hors Personnel EPST à la branche des pensions (en CDF)" xr:uid="{6A465699-2966-4357-A3E6-7C24AEF1AE01}"/>
    <hyperlink ref="B27" location="'Cot°. Trimestrielles EPST'!A1" display="Cotisations trimestrielles du personnel EPST à la branche des pensions (en CDF)" xr:uid="{F7EB46BF-8D3E-4A1E-9E01-F699FF4AF333}"/>
    <hyperlink ref="B28" location="'Cot°. par province TTC'!A1" display="Cotisations des agents toutes catégories confondues à la branche des pensions par province (en millions de CDF)" xr:uid="{24B06E35-751B-47CE-B5A7-4DE4503B91E9}"/>
    <hyperlink ref="B29" location="'Cot°. par Adm. Pub. TTC'!A1" display="Cotisations des agents toutes catégories confondues à la branche des pensions par administration publique (en millions de CDF)" xr:uid="{2971C931-F5AB-4241-9B92-E224DEC90151}"/>
    <hyperlink ref="B30" location="'Cot°. par grade TTC'!A1" display="Cotisations des agents toutes catégories confondues à la branche des pensions par grade (en CDF)" xr:uid="{2DEE03FB-CA2C-49AF-89DD-680B12C94404}"/>
    <hyperlink ref="B31" location="'Cot° par prov&amp;par grade TTC'!A1" display="Cotisations des agents toutes catégories confondues à la branche des pensions par province et par grade (en millions de CDF)" xr:uid="{9F6624E3-BCB1-4BC1-AE90-C9A20E0DD818}"/>
    <hyperlink ref="B32" location="'Cot° par adm&amp;Prov TTC'!A1" display="Cotisations des agents toutes catégories confondues à la branche des pensions par administration publique et par province (en millions de CDF)" xr:uid="{10D39615-D169-4D90-817E-C9155DCB717A}"/>
    <hyperlink ref="B33" location="'Cot° par adm.&amp;par grad TTC'!A1" display="Cotisations des agents toutes catégories confondues à la branche des pensions par administration publique et par grade (en millions de CDF)" xr:uid="{EDB92C14-BCE9-45B1-B8A4-D73BE4FB56F3}"/>
    <hyperlink ref="B34" location="'Tx de support pot'!A1" display="Taux de support potentiel (rapport démographique) de la branche des pensions" xr:uid="{7B3A1771-1723-4655-9D06-771CAAF70586}"/>
    <hyperlink ref="B35" location="'Quotient de vieillesse'!A1" display="Quotient de vieillesse (ratio de dépendance) de la branche des pensions" xr:uid="{0A323363-26A8-4FC9-B93E-418D9636095B}"/>
    <hyperlink ref="B36" location="'Tx de repart° pure'!A1" display="Taux de répartition pure de la branche des pensions" xr:uid="{26422692-720F-466C-84B1-85A9323BCE4C}"/>
    <hyperlink ref="B37" location="'Rapport dem optimal'!A1" display="Rapport démographique optimal de remplacement de la branche des pensions" xr:uid="{386F3F95-ABEF-44BF-BB99-E14A020B7B53}"/>
    <hyperlink ref="B40" location="Retraités!A1" display="Retraités payés" xr:uid="{009B237B-13E2-4F84-9ACC-142FD6ADB909}"/>
    <hyperlink ref="B41" location="'Retraités par grade HEPST'!A1" display="Retraités Agents de carrière payés par grade" xr:uid="{233D7E47-58D1-4F4E-A846-DCE1793B2F64}"/>
    <hyperlink ref="B42" location="'Retraités par grade EPST'!A1" display="Retraités Personnel ESPT payés par grade" xr:uid="{5DCE8E7D-4D37-4410-A0C4-42ABECE4416B}"/>
    <hyperlink ref="B43" location="'Retr. par grade et sexe AC'!A1" display="Retraités Agents de carrière payés par grade et par sexe" xr:uid="{3E42DA8D-6AA4-42CD-A819-A8DB197CC533}"/>
    <hyperlink ref="B44" location="'Retr. par grade et sexe EPST'!A1" display="Retraités Personnel ESPT payés par grade et par sexe" xr:uid="{417DEC5E-6661-4CB2-8B03-7D43CA145E4B}"/>
    <hyperlink ref="B45" location="'Retr par grade et age AC'!A1" display="Retraités Agents de carrière payés par grade et par tranche d'âge" xr:uid="{0D2E8D31-13D6-4E62-93A0-361F8EF49B0F}"/>
    <hyperlink ref="B46" location="'Retr par grade et age EPST'!A1" display="Retraités Personnel ESPT payés par grade et par tranche d'âge" xr:uid="{6925C049-DEE9-46DA-9294-762DB980B94A}"/>
    <hyperlink ref="B47" location="'Retr par âge et par sexe AC'!A1" display="Retraités Agents de carrière payés par âge et par sexe " xr:uid="{32E1EE0A-5842-4051-8DCF-0FF7E0AE5FAB}"/>
    <hyperlink ref="B48" location="'Retr par âge et sexe EPST'!A1" display="Retraités Personnel ESPT payés par âge et par sexe" xr:uid="{6238E6C5-1872-4DC4-A90C-E1C444FCBEDE}"/>
    <hyperlink ref="B49" location="'Retr par prov et grade H EPST'!A1" display="Retraités Agents de carrière payés par province et par grade" xr:uid="{774C0C1B-6047-48D8-9C19-AC8FD1229CD4}"/>
    <hyperlink ref="B50" location="'Retr par prov et grade EPST'!A1" display="Retraités Personnel ESPT payés par province et par grade" xr:uid="{01FA3A69-FD6E-4455-BFD3-7706D9BE6351}"/>
    <hyperlink ref="B51" location="'Retr par prov&amp;par sexe H EPST'!A1" display="Retraités Agents de carrière payés par province et par sexe" xr:uid="{63C9CCB7-9B59-460F-80A8-0656BAFED330}"/>
    <hyperlink ref="B52" location="'Retr par prov&amp;par sexe EPST'!A1" display="Retraités Personnel ESPT payés par province et par sexe" xr:uid="{848B957A-9A59-41F8-8A92-A9721E4648D7}"/>
    <hyperlink ref="B53" location="'Retr par prov&amp;age H EPST'!A1" display="Retraités Agents de carrière payés par province et par tranche d'âge" xr:uid="{1BB34925-0538-435B-840F-BC41A0C53339}"/>
    <hyperlink ref="B54" location="'Retr par prov&amp;age EPST'!A1" display="Retraités Personnel ESPT payés par province et par tranche d'âge" xr:uid="{9BF66798-C87B-4033-AC40-DC947C6DC48D}"/>
    <hyperlink ref="B55" location="'Prestations servies'!A1" display="Prestations servies (en millions de CDF)" xr:uid="{E443B6F5-57AD-4008-9BA7-9A1FC1C566D1}"/>
    <hyperlink ref="B56" location="'Age et pens mensuelles'!A1" display="Age et pension de retraite mensuelle moyens par sexe" xr:uid="{DDF0C38F-7067-420A-AD3C-49DAA066F28B}"/>
    <hyperlink ref="B57" location="'Pensions de Retr. mensuelles H '!A1" display="Pensions de retraite mensuelles pour les retraités Agents de carrière (en CDF)" xr:uid="{618FD2F2-5B6B-4F69-95F3-F36B57863591}"/>
    <hyperlink ref="B58" location="'Pensions mensuelles EPST'!A1" display="Pensions de retraite mensuelles pour les retraités Personnel ESPT (en CDF)" xr:uid="{DCEDA73A-7A7A-436D-9872-DBDA560A1956}"/>
    <hyperlink ref="B59" location="'Pension de Retr. par grade AC'!A1" display="Pensions de retraite par grade pour les retraités Agents de carrière (en millions de CDF)" xr:uid="{7FF58A6B-859E-452A-B24D-6DE074AE821A}"/>
    <hyperlink ref="B60" location="'Pens de retr par grade EPST'!A1" display="Pensions de retraite par grade pour les retraités Personnel ESPT (en millions de CDF)" xr:uid="{F253D816-4F30-4C4E-A5AC-A04F5C583B76}"/>
    <hyperlink ref="B61" location="'Pens de retr par gr&amp;sexe H EPST'!A1" display="Pensions de retraite par grade et par sexe pour les retraités Agents de carrière (en CDF)" xr:uid="{E85EF9CF-4F13-440D-B66E-F118B99B8917}"/>
    <hyperlink ref="B62" location="'Pens de retr par gr&amp;sexe EPST'!A1" display="Pensions de retraite par grade et par sexe pour les retraités personnel ESPT (en CDF)" xr:uid="{61DA9E22-79D3-4608-9728-21BF5FFA526A}"/>
    <hyperlink ref="B63" location="'Pens de retr par gr&amp;Age H EPST'!A1" display="Pensions de retraite par grade et par tranche d'âge pour les retraités Agents de carrière (en CDF)" xr:uid="{469E46E5-3814-47B6-A88C-D1B6C9AED22D}"/>
    <hyperlink ref="B64" location="'Pens retr par grad&amp;Age EPST'!A1" display="Pensions de retraite par grade et par tranche d'âge pour les retraités Personnel ESPT (en CDF)" xr:uid="{34F929EC-1FC6-434F-AB39-43520870E60A}"/>
    <hyperlink ref="B65" location="'Pens retr par Age&amp;Sexe H EPST'!A1" display="Pensions de retraite par tranche d'âge et par sexe pour les retraités Agents de carrière (en CDF)" xr:uid="{2DD73E0A-0D93-4E6A-B904-709BD01F861F}"/>
    <hyperlink ref="B66" location="'Pens retr par Age&amp;sexe EPST'!A1" display="Pensions de retraite par tranche d'âge et par sexe pour les retraités Personnel ESPT (en CDF)" xr:uid="{80FB5A01-1191-4E15-963D-85AF49AD2659}"/>
    <hyperlink ref="B67" location="'Pension retr prov&amp;grad AC'!A1" display="Pensions de retraite par province et par grade pour les retraités Agents de carrière (en CDF)" xr:uid="{49314D24-19AD-4080-AEA8-EE6076F97E96}"/>
    <hyperlink ref="B68" location="'Pension retr prov&amp;grad EPST'!A1" display="Pensions de retraite par province et par grade pour les retraités Personnel ESPT (en CDF)" xr:uid="{6BFC784E-9875-48BA-9F82-A022BA0451BB}"/>
    <hyperlink ref="B69" location="'Pension retr prov&amp;sexe AC'!A1" display="Pensions de retraite par province et par sexe pour les retraités Agents de carrière (en CDF)" xr:uid="{CA308542-BD39-41DA-A9D5-3B17CB9296B2}"/>
    <hyperlink ref="B70" location="'Pension retr pro&amp;sexe EPST'!A1" display="Pensions de retraite par province et par sexe pour les retraités Personnel ESPT (en CDF)" xr:uid="{EBBCF625-0255-408A-94E3-48A91D66AE49}"/>
    <hyperlink ref="B71" location="'Pens retr prov&amp;Age AC'!A1" display="Pensions de retraite par province et par tranche d'âge pour les retraités Agents de carrière (en CDF)" xr:uid="{4629A27C-AFFC-465F-B640-8E6BC7D56103}"/>
    <hyperlink ref="B72" location="'Pension retr prov&amp;Age EPST'!A1" display="Pensions de retraite par province et par tranche d'âge pour les retraités Personnel ESPT (en CDF)" xr:uid="{E0491843-6315-4ED4-BD2C-97A13C985EF8}"/>
    <hyperlink ref="B73" location="'Rente surv. mens. HEPST'!A1" display="Rente de survie mensuelle totale pour les ayants droit des Agents de carrière (en CDF)" xr:uid="{CB6E3FC0-06CC-4D1F-BE08-29C53EE2C3B4}"/>
    <hyperlink ref="B74" location="'Rente survie mens EPST'!A1" display="Rente de survie mensuelle totale pour les ayants droit du Personnel EPST (en CDF)" xr:uid="{BE468B35-EF5D-4EF5-9A06-40C1726556A1}"/>
    <hyperlink ref="B79" location="'Cotisans BRP'!A1" display="Cotisants à la branche des risques professionnels" xr:uid="{77BE8A54-37F8-4D74-A63F-6F59A30AC92C}"/>
    <hyperlink ref="B80" location="'Cotisat° Trim BRP'!A1" display="Cotisations trimestrielles de la branche des risques professionnels (en CDF)" xr:uid="{0D59E06F-005D-4BAA-A448-0F04A5752581}"/>
    <hyperlink ref="B88" location="'Cotisants RC'!A1" display="Cotisants au régime complémentaire" xr:uid="{8C4ED102-1507-4B06-AAD0-FCEC539F5049}"/>
    <hyperlink ref="B89" location="'Cotisat° trim RC'!A1" display="Cotisations trimestrielles du régime complémentaire (en CDF)" xr:uid="{73E39277-20FF-459E-825F-21AAC71A19DA}"/>
    <hyperlink ref="B97" location="'Droit d''entrée Basc'!A1" display="Droit d’entrée des assurés basculés à la CNSSAP (en CDF)" xr:uid="{907F2F7C-E44B-4EAE-A641-69AF4DC9F45F}"/>
    <hyperlink ref="B100" location="'Beneficiaires Basc'!A1" display="Bénéficiaires des prestations de la réforme du basculement" xr:uid="{BE06E4F9-6CAA-4B81-8B48-B1DA21E1E83F}"/>
    <hyperlink ref="B101" location="'Ayant droit retr Basc'!A1" display="Ayants droit des retraités basculés décédés" xr:uid="{8872044F-7B83-463D-B53E-B145FA680CA8}"/>
    <hyperlink ref="B102" location="'Retr Basc par grade'!A1" display="Retraités basculés payés par grade" xr:uid="{CFF949AE-24BD-44E3-8915-03A4F59F1AA3}"/>
    <hyperlink ref="B103" location="'Retr Basc par grade et sexe'!A1" display="Retraités basculés payés par grade et par sexe" xr:uid="{88608077-4574-4427-B477-014B7168E181}"/>
    <hyperlink ref="B104" location="'Retr Basc par grade&amp;Age'!A1" display="Retraités basculés payés par grade et par tranche d'âge" xr:uid="{4C4E11C6-D469-4014-9275-6D0F52203DF3}"/>
    <hyperlink ref="B105" location="'Retr Basc par Age&amp;sexe'!A1" display="Retraités basculés payés par âge et par sexe" xr:uid="{A471446E-A77C-4DAA-B573-07E9B8DB05E1}"/>
    <hyperlink ref="B106" location="'Retr basc par prov&amp;grade'!A1" display="Retraités basculés payés par province et par grade" xr:uid="{AA62604C-C1A1-46C3-ADEE-7C98E6807104}"/>
    <hyperlink ref="B107" location="'Retr Basc par prov&amp;sexe'!A1" display="Retraités basculés payés par province et par sexe" xr:uid="{AD57D3B3-244B-4508-9296-3B1B77287D92}"/>
    <hyperlink ref="B108" location="'Retr Basc par prov&amp;Age'!A1" display="Retraités basculés payés par province et par tranche d'âge" xr:uid="{88F10B08-4D6B-4AA8-A9D9-F573A6AE87E9}"/>
    <hyperlink ref="B109" location="'Effectifs retr Basc dec&amp; nb Enf'!A1" display="Effectifs retraités basculés décédés et nombre d’enfants par grade" xr:uid="{7F8286FD-FF93-4A34-902F-B25ECE0B09C7}"/>
    <hyperlink ref="B110" location="'Prest servies Ass Basc'!A1" display="Prestations servies aux assurés basculés (en millions de CDF)" xr:uid="{83B4DBC3-0853-4BD1-84E7-333BAD27C6BC}"/>
    <hyperlink ref="B111" location="'Age&amp;pension moyen basc'!A1" display="Age et pension de retraite mensuelle moyens par sexe " xr:uid="{77B6B353-77BE-4786-A8D4-A7C09AE92B85}"/>
    <hyperlink ref="B112" location="'Pension retr mens Basc'!A1" display="Pensions de retraite mensuelles pour les retraités basculés (en CDF)" xr:uid="{9EDD2F66-474A-4596-92F5-CA556D60CFD6}"/>
    <hyperlink ref="B113" location="'Pensions retr par grade Basc'!A1" display="Pensions de retraite par grade pour les retraités basculés (en millions de CDF)" xr:uid="{9D9E7032-9E7A-4959-98CD-80913F3734E9}"/>
    <hyperlink ref="B114" location="'Pensions retr par gr&amp;sexe basc'!A1" display="Pensions de retraite par grade et par sexe pour les retraités basculés (en CDF)" xr:uid="{8FCD7CEA-8BA7-4A38-B531-4BA564727E7F}"/>
    <hyperlink ref="B115" location="'Pension retr par gr&amp;Age basc'!A1" display="Pensions de retraite par grade et par tranche d'âge pour les retraités basculés (en CDF)" xr:uid="{8169B8EB-CCB0-4862-B95A-6D0F66CA9AD4}"/>
    <hyperlink ref="B116" location="'Pension retr par Age&amp;sexe basc'!A1" display="Pensions de retraite par tranche d'âge et par sexe pour les retraités basculés (en CDF)" xr:uid="{2F620DB8-8588-4EA6-8D92-0D0A957C1549}"/>
    <hyperlink ref="B117" location="'Pension retr par prov&amp;grade bas'!A1" display="Pensions de retraite par province et par grade pour les retraités basculés (en CDF)" xr:uid="{CAFF45FD-05E1-4099-B649-3D591E620D70}"/>
    <hyperlink ref="B118" location="'Pensions retr par prov&amp;sexe bas'!A1" display="Pensions de retraite par province et par sexe pour les retraités basculés (en CDF)" xr:uid="{A96AA04B-57A7-4595-A77A-3F068063AFE0}"/>
    <hyperlink ref="B120" location="'Pension retr prov&amp;Age basc'!A1" display="Pensions de retraite par province et par tranche d'âge pour les retraités basculés (en CDF)" xr:uid="{E454ABF8-3336-447C-80FE-5217DEAEFDBA}"/>
    <hyperlink ref="B119" location="'Rente mensuel Ayant droit basc'!A1" display="Rente mensuelle pour les ayants droit basculés (en CDF)" xr:uid="{4D1DFC21-4543-4112-8893-582CFF4A6A8D}"/>
    <hyperlink ref="B124" location="'Compte de résultats'!A1" display="Compte de résultats (en milliards de CDF)" xr:uid="{C6075342-89D4-48F0-BF78-6ACB9C0E87E9}"/>
    <hyperlink ref="B126" location="Bilan!A1" display="Bilan (en millions de CDF)" xr:uid="{FF47002D-A94F-46F7-B32D-2697D3BD9839}"/>
    <hyperlink ref="B127" location="'Indicateurs de performance'!A1" display="Évolution des indicateurs de performance" xr:uid="{0620DB71-14AA-4E59-84BB-90F1889D42C5}"/>
    <hyperlink ref="B128" location="Revenus!A1" display="Évolution des revenus de la CNSSAP (en milliards de CDF)" xr:uid="{D6BAD224-BB12-4BF0-B137-2D265F6D4B92}"/>
    <hyperlink ref="B129" location="Charges!A1" display="Évolution des charges de la CNSSAP (en milliards de CDF)" xr:uid="{8280623F-99CB-46C0-9635-5E269D6F2817}"/>
    <hyperlink ref="B130" location="'Résulat net après impôt'!A1" display="Évolution du résultat net après impôt (en milliards de CDF)" xr:uid="{19E84DAF-96AE-4406-8E13-C6119E4379D6}"/>
    <hyperlink ref="B125" location="Investissement!A1" display="Investissements (en millions d’USD)" xr:uid="{6F77EB6F-B66E-4E25-BBC2-A992BBCC2956}"/>
    <hyperlink ref="B133" location="'Indicateurs RH'!A1" display="Quelques indicateurs RH" xr:uid="{6C404AD4-4B58-445E-B726-B5C9DFD0A5DA}"/>
    <hyperlink ref="B134" location="'Effectif général'!A1" display="Effectif général CNSSAP au quatrième trimestre 2023" xr:uid="{DD12A011-B584-4F99-8373-9965BF31D4A7}"/>
    <hyperlink ref="B135" location="'Effectif gén. trim.'!A1" display="Evolution trimestrielle de l'effectif du staff CNSSAP" xr:uid="{3A5862E5-3E7F-4B42-A13A-FB41E284B187}"/>
    <hyperlink ref="B10" location="'Définition des concepts'!A1" display="DEFINITION DES CONCEPTS" xr:uid="{59F9754A-AF89-4BC6-8110-C1A62563C838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theme="0"/>
  </sheetPr>
  <dimension ref="B1:O31"/>
  <sheetViews>
    <sheetView showGridLines="0" workbookViewId="0"/>
  </sheetViews>
  <sheetFormatPr baseColWidth="10" defaultColWidth="11" defaultRowHeight="15.5" x14ac:dyDescent="0.35"/>
  <cols>
    <col min="1" max="1" width="7.75" style="2" customWidth="1"/>
    <col min="2" max="8" width="11" style="2"/>
    <col min="9" max="9" width="10.83203125" style="2" customWidth="1"/>
    <col min="10" max="16384" width="11" style="2"/>
  </cols>
  <sheetData>
    <row r="1" spans="2:15" x14ac:dyDescent="0.35">
      <c r="O1" s="93" t="s">
        <v>260</v>
      </c>
    </row>
    <row r="2" spans="2:15" ht="18" x14ac:dyDescent="0.4">
      <c r="B2" s="92" t="s">
        <v>1104</v>
      </c>
      <c r="O2" s="94" t="s">
        <v>261</v>
      </c>
    </row>
    <row r="4" spans="2:15" x14ac:dyDescent="0.35">
      <c r="B4" s="96" t="s">
        <v>16</v>
      </c>
      <c r="C4" s="97" t="s">
        <v>59</v>
      </c>
      <c r="D4" s="97" t="s">
        <v>60</v>
      </c>
      <c r="E4" s="97" t="s">
        <v>61</v>
      </c>
      <c r="F4" s="97" t="s">
        <v>62</v>
      </c>
      <c r="G4" s="97" t="s">
        <v>63</v>
      </c>
      <c r="H4" s="97" t="s">
        <v>64</v>
      </c>
      <c r="I4" s="97" t="s">
        <v>65</v>
      </c>
      <c r="J4" s="97" t="s">
        <v>66</v>
      </c>
      <c r="K4" s="97" t="s">
        <v>67</v>
      </c>
      <c r="L4" s="97" t="s">
        <v>68</v>
      </c>
      <c r="M4" s="97" t="s">
        <v>69</v>
      </c>
      <c r="N4" s="97" t="s">
        <v>14</v>
      </c>
    </row>
    <row r="5" spans="2:15" x14ac:dyDescent="0.35">
      <c r="B5" s="98" t="s">
        <v>407</v>
      </c>
      <c r="C5" s="99">
        <v>5</v>
      </c>
      <c r="D5" s="99">
        <v>40</v>
      </c>
      <c r="E5" s="99">
        <v>83</v>
      </c>
      <c r="F5" s="99">
        <v>286</v>
      </c>
      <c r="G5" s="99">
        <v>328</v>
      </c>
      <c r="H5" s="99">
        <v>354</v>
      </c>
      <c r="I5" s="99">
        <v>874</v>
      </c>
      <c r="J5" s="99">
        <v>786</v>
      </c>
      <c r="K5" s="99">
        <v>271</v>
      </c>
      <c r="L5" s="99">
        <v>366</v>
      </c>
      <c r="M5" s="99">
        <v>41</v>
      </c>
      <c r="N5" s="366" t="s">
        <v>520</v>
      </c>
    </row>
    <row r="6" spans="2:15" x14ac:dyDescent="0.35">
      <c r="B6" s="98" t="s">
        <v>8</v>
      </c>
      <c r="C6" s="99">
        <v>19</v>
      </c>
      <c r="D6" s="99">
        <v>130</v>
      </c>
      <c r="E6" s="99">
        <v>204</v>
      </c>
      <c r="F6" s="99">
        <v>755</v>
      </c>
      <c r="G6" s="99" t="s">
        <v>955</v>
      </c>
      <c r="H6" s="99" t="s">
        <v>956</v>
      </c>
      <c r="I6" s="99" t="s">
        <v>957</v>
      </c>
      <c r="J6" s="99" t="s">
        <v>958</v>
      </c>
      <c r="K6" s="99" t="s">
        <v>959</v>
      </c>
      <c r="L6" s="99">
        <v>240</v>
      </c>
      <c r="M6" s="99">
        <v>36</v>
      </c>
      <c r="N6" s="366" t="s">
        <v>521</v>
      </c>
    </row>
    <row r="7" spans="2:15" x14ac:dyDescent="0.35">
      <c r="B7" s="98" t="s">
        <v>408</v>
      </c>
      <c r="C7" s="99">
        <v>33</v>
      </c>
      <c r="D7" s="99">
        <v>372</v>
      </c>
      <c r="E7" s="99">
        <v>367</v>
      </c>
      <c r="F7" s="99" t="s">
        <v>960</v>
      </c>
      <c r="G7" s="99" t="s">
        <v>961</v>
      </c>
      <c r="H7" s="99" t="s">
        <v>962</v>
      </c>
      <c r="I7" s="99" t="s">
        <v>963</v>
      </c>
      <c r="J7" s="99" t="s">
        <v>964</v>
      </c>
      <c r="K7" s="99">
        <v>720</v>
      </c>
      <c r="L7" s="99">
        <v>228</v>
      </c>
      <c r="M7" s="99">
        <v>76</v>
      </c>
      <c r="N7" s="366" t="s">
        <v>522</v>
      </c>
    </row>
    <row r="8" spans="2:15" x14ac:dyDescent="0.35">
      <c r="B8" s="98" t="s">
        <v>409</v>
      </c>
      <c r="C8" s="99">
        <v>1</v>
      </c>
      <c r="D8" s="99">
        <v>47</v>
      </c>
      <c r="E8" s="99">
        <v>26</v>
      </c>
      <c r="F8" s="99">
        <v>219</v>
      </c>
      <c r="G8" s="99">
        <v>223</v>
      </c>
      <c r="H8" s="99">
        <v>307</v>
      </c>
      <c r="I8" s="99">
        <v>488</v>
      </c>
      <c r="J8" s="99">
        <v>721</v>
      </c>
      <c r="K8" s="99">
        <v>506</v>
      </c>
      <c r="L8" s="99">
        <v>96</v>
      </c>
      <c r="M8" s="99">
        <v>38</v>
      </c>
      <c r="N8" s="366" t="s">
        <v>523</v>
      </c>
    </row>
    <row r="9" spans="2:15" x14ac:dyDescent="0.35">
      <c r="B9" s="98" t="s">
        <v>410</v>
      </c>
      <c r="C9" s="99">
        <v>4</v>
      </c>
      <c r="D9" s="99">
        <v>54</v>
      </c>
      <c r="E9" s="99">
        <v>116</v>
      </c>
      <c r="F9" s="99">
        <v>312</v>
      </c>
      <c r="G9" s="99">
        <v>337</v>
      </c>
      <c r="H9" s="99">
        <v>369</v>
      </c>
      <c r="I9" s="99">
        <v>624</v>
      </c>
      <c r="J9" s="99">
        <v>860</v>
      </c>
      <c r="K9" s="99">
        <v>564</v>
      </c>
      <c r="L9" s="99">
        <v>195</v>
      </c>
      <c r="M9" s="99">
        <v>53</v>
      </c>
      <c r="N9" s="366" t="s">
        <v>524</v>
      </c>
    </row>
    <row r="10" spans="2:15" x14ac:dyDescent="0.35">
      <c r="B10" s="98" t="s">
        <v>411</v>
      </c>
      <c r="C10" s="99">
        <v>8</v>
      </c>
      <c r="D10" s="99">
        <v>91</v>
      </c>
      <c r="E10" s="99">
        <v>87</v>
      </c>
      <c r="F10" s="99">
        <v>278</v>
      </c>
      <c r="G10" s="99">
        <v>377</v>
      </c>
      <c r="H10" s="99">
        <v>749</v>
      </c>
      <c r="I10" s="99">
        <v>748</v>
      </c>
      <c r="J10" s="99" t="s">
        <v>965</v>
      </c>
      <c r="K10" s="99">
        <v>418</v>
      </c>
      <c r="L10" s="99">
        <v>171</v>
      </c>
      <c r="M10" s="99">
        <v>44</v>
      </c>
      <c r="N10" s="366" t="s">
        <v>525</v>
      </c>
    </row>
    <row r="11" spans="2:15" x14ac:dyDescent="0.35">
      <c r="B11" s="98" t="s">
        <v>412</v>
      </c>
      <c r="C11" s="99">
        <v>3</v>
      </c>
      <c r="D11" s="99">
        <v>42</v>
      </c>
      <c r="E11" s="99">
        <v>72</v>
      </c>
      <c r="F11" s="99">
        <v>446</v>
      </c>
      <c r="G11" s="99">
        <v>762</v>
      </c>
      <c r="H11" s="99">
        <v>995</v>
      </c>
      <c r="I11" s="99" t="s">
        <v>966</v>
      </c>
      <c r="J11" s="99" t="s">
        <v>967</v>
      </c>
      <c r="K11" s="99">
        <v>436</v>
      </c>
      <c r="L11" s="99">
        <v>115</v>
      </c>
      <c r="M11" s="99">
        <v>33</v>
      </c>
      <c r="N11" s="366" t="s">
        <v>526</v>
      </c>
    </row>
    <row r="12" spans="2:15" x14ac:dyDescent="0.35">
      <c r="B12" s="98" t="s">
        <v>413</v>
      </c>
      <c r="C12" s="99">
        <v>11</v>
      </c>
      <c r="D12" s="99">
        <v>105</v>
      </c>
      <c r="E12" s="99">
        <v>215</v>
      </c>
      <c r="F12" s="99">
        <v>792</v>
      </c>
      <c r="G12" s="99" t="s">
        <v>450</v>
      </c>
      <c r="H12" s="99" t="s">
        <v>968</v>
      </c>
      <c r="I12" s="99" t="s">
        <v>969</v>
      </c>
      <c r="J12" s="99" t="s">
        <v>970</v>
      </c>
      <c r="K12" s="99" t="s">
        <v>499</v>
      </c>
      <c r="L12" s="99">
        <v>377</v>
      </c>
      <c r="M12" s="99">
        <v>84</v>
      </c>
      <c r="N12" s="366" t="s">
        <v>527</v>
      </c>
    </row>
    <row r="13" spans="2:15" x14ac:dyDescent="0.35">
      <c r="B13" s="98" t="s">
        <v>414</v>
      </c>
      <c r="C13" s="99">
        <v>21</v>
      </c>
      <c r="D13" s="99">
        <v>136</v>
      </c>
      <c r="E13" s="99">
        <v>228</v>
      </c>
      <c r="F13" s="99">
        <v>723</v>
      </c>
      <c r="G13" s="99" t="s">
        <v>971</v>
      </c>
      <c r="H13" s="99" t="s">
        <v>972</v>
      </c>
      <c r="I13" s="99" t="s">
        <v>973</v>
      </c>
      <c r="J13" s="99" t="s">
        <v>974</v>
      </c>
      <c r="K13" s="99" t="s">
        <v>975</v>
      </c>
      <c r="L13" s="99">
        <v>551</v>
      </c>
      <c r="M13" s="99">
        <v>117</v>
      </c>
      <c r="N13" s="366" t="s">
        <v>528</v>
      </c>
    </row>
    <row r="14" spans="2:15" x14ac:dyDescent="0.35">
      <c r="B14" s="98" t="s">
        <v>10</v>
      </c>
      <c r="C14" s="99">
        <v>760</v>
      </c>
      <c r="D14" s="99" t="s">
        <v>976</v>
      </c>
      <c r="E14" s="99" t="s">
        <v>977</v>
      </c>
      <c r="F14" s="99" t="s">
        <v>978</v>
      </c>
      <c r="G14" s="99" t="s">
        <v>979</v>
      </c>
      <c r="H14" s="99" t="s">
        <v>980</v>
      </c>
      <c r="I14" s="99" t="s">
        <v>981</v>
      </c>
      <c r="J14" s="99" t="s">
        <v>982</v>
      </c>
      <c r="K14" s="99" t="s">
        <v>983</v>
      </c>
      <c r="L14" s="99">
        <v>657</v>
      </c>
      <c r="M14" s="99">
        <v>182</v>
      </c>
      <c r="N14" s="366" t="s">
        <v>529</v>
      </c>
    </row>
    <row r="15" spans="2:15" x14ac:dyDescent="0.35">
      <c r="B15" s="253" t="s">
        <v>415</v>
      </c>
      <c r="C15" s="99">
        <v>36</v>
      </c>
      <c r="D15" s="99">
        <v>319</v>
      </c>
      <c r="E15" s="99">
        <v>351</v>
      </c>
      <c r="F15" s="99" t="s">
        <v>984</v>
      </c>
      <c r="G15" s="99" t="s">
        <v>985</v>
      </c>
      <c r="H15" s="99" t="s">
        <v>986</v>
      </c>
      <c r="I15" s="99" t="s">
        <v>987</v>
      </c>
      <c r="J15" s="99" t="s">
        <v>988</v>
      </c>
      <c r="K15" s="99" t="s">
        <v>571</v>
      </c>
      <c r="L15" s="99">
        <v>755</v>
      </c>
      <c r="M15" s="99">
        <v>256</v>
      </c>
      <c r="N15" s="366" t="s">
        <v>530</v>
      </c>
      <c r="O15" s="187"/>
    </row>
    <row r="16" spans="2:15" x14ac:dyDescent="0.35">
      <c r="B16" s="254" t="s">
        <v>416</v>
      </c>
      <c r="C16" s="99" t="s">
        <v>5</v>
      </c>
      <c r="D16" s="99">
        <v>33</v>
      </c>
      <c r="E16" s="99">
        <v>73</v>
      </c>
      <c r="F16" s="99">
        <v>355</v>
      </c>
      <c r="G16" s="99">
        <v>807</v>
      </c>
      <c r="H16" s="99" t="s">
        <v>989</v>
      </c>
      <c r="I16" s="99" t="s">
        <v>990</v>
      </c>
      <c r="J16" s="99" t="s">
        <v>991</v>
      </c>
      <c r="K16" s="99">
        <v>718</v>
      </c>
      <c r="L16" s="99">
        <v>337</v>
      </c>
      <c r="M16" s="99">
        <v>55</v>
      </c>
      <c r="N16" s="366" t="s">
        <v>531</v>
      </c>
    </row>
    <row r="17" spans="2:14" x14ac:dyDescent="0.35">
      <c r="B17" s="2" t="s">
        <v>417</v>
      </c>
      <c r="C17" s="99">
        <v>7</v>
      </c>
      <c r="D17" s="99">
        <v>176</v>
      </c>
      <c r="E17" s="99">
        <v>323</v>
      </c>
      <c r="F17" s="99" t="s">
        <v>992</v>
      </c>
      <c r="G17" s="99" t="s">
        <v>993</v>
      </c>
      <c r="H17" s="99" t="s">
        <v>994</v>
      </c>
      <c r="I17" s="99" t="s">
        <v>995</v>
      </c>
      <c r="J17" s="99" t="s">
        <v>996</v>
      </c>
      <c r="K17" s="99">
        <v>899</v>
      </c>
      <c r="L17" s="99">
        <v>218</v>
      </c>
      <c r="M17" s="99">
        <v>94</v>
      </c>
      <c r="N17" s="366" t="s">
        <v>532</v>
      </c>
    </row>
    <row r="18" spans="2:14" x14ac:dyDescent="0.35">
      <c r="B18" s="2" t="s">
        <v>418</v>
      </c>
      <c r="C18" s="99">
        <v>2</v>
      </c>
      <c r="D18" s="99">
        <v>40</v>
      </c>
      <c r="E18" s="99">
        <v>76</v>
      </c>
      <c r="F18" s="99">
        <v>266</v>
      </c>
      <c r="G18" s="99">
        <v>707</v>
      </c>
      <c r="H18" s="99">
        <v>919</v>
      </c>
      <c r="I18" s="99" t="s">
        <v>997</v>
      </c>
      <c r="J18" s="99" t="s">
        <v>998</v>
      </c>
      <c r="K18" s="99">
        <v>393</v>
      </c>
      <c r="L18" s="99">
        <v>111</v>
      </c>
      <c r="M18" s="99">
        <v>77</v>
      </c>
      <c r="N18" s="366" t="s">
        <v>533</v>
      </c>
    </row>
    <row r="19" spans="2:14" x14ac:dyDescent="0.35">
      <c r="B19" s="2" t="s">
        <v>419</v>
      </c>
      <c r="C19" s="99">
        <v>6</v>
      </c>
      <c r="D19" s="99">
        <v>95</v>
      </c>
      <c r="E19" s="99">
        <v>49</v>
      </c>
      <c r="F19" s="99">
        <v>212</v>
      </c>
      <c r="G19" s="99">
        <v>278</v>
      </c>
      <c r="H19" s="99">
        <v>535</v>
      </c>
      <c r="I19" s="99">
        <v>655</v>
      </c>
      <c r="J19" s="99" t="s">
        <v>656</v>
      </c>
      <c r="K19" s="99">
        <v>464</v>
      </c>
      <c r="L19" s="99">
        <v>156</v>
      </c>
      <c r="M19" s="99">
        <v>16</v>
      </c>
      <c r="N19" s="366" t="s">
        <v>534</v>
      </c>
    </row>
    <row r="20" spans="2:14" x14ac:dyDescent="0.35">
      <c r="B20" s="2" t="s">
        <v>420</v>
      </c>
      <c r="C20" s="99">
        <v>5</v>
      </c>
      <c r="D20" s="99">
        <v>92</v>
      </c>
      <c r="E20" s="99">
        <v>119</v>
      </c>
      <c r="F20" s="99">
        <v>340</v>
      </c>
      <c r="G20" s="99">
        <v>613</v>
      </c>
      <c r="H20" s="99">
        <v>859</v>
      </c>
      <c r="I20" s="99" t="s">
        <v>999</v>
      </c>
      <c r="J20" s="99" t="s">
        <v>1000</v>
      </c>
      <c r="K20" s="99">
        <v>768</v>
      </c>
      <c r="L20" s="99">
        <v>155</v>
      </c>
      <c r="M20" s="99">
        <v>36</v>
      </c>
      <c r="N20" s="366" t="s">
        <v>535</v>
      </c>
    </row>
    <row r="21" spans="2:14" x14ac:dyDescent="0.35">
      <c r="B21" s="2" t="s">
        <v>11</v>
      </c>
      <c r="C21" s="99">
        <v>7</v>
      </c>
      <c r="D21" s="99">
        <v>81</v>
      </c>
      <c r="E21" s="99">
        <v>107</v>
      </c>
      <c r="F21" s="99">
        <v>416</v>
      </c>
      <c r="G21" s="99">
        <v>795</v>
      </c>
      <c r="H21" s="99" t="s">
        <v>1001</v>
      </c>
      <c r="I21" s="99" t="s">
        <v>1002</v>
      </c>
      <c r="J21" s="99" t="s">
        <v>546</v>
      </c>
      <c r="K21" s="99">
        <v>258</v>
      </c>
      <c r="L21" s="99">
        <v>93</v>
      </c>
      <c r="M21" s="99">
        <v>23</v>
      </c>
      <c r="N21" s="366" t="s">
        <v>536</v>
      </c>
    </row>
    <row r="22" spans="2:14" x14ac:dyDescent="0.35">
      <c r="B22" s="2" t="s">
        <v>421</v>
      </c>
      <c r="C22" s="99">
        <v>4</v>
      </c>
      <c r="D22" s="99">
        <v>79</v>
      </c>
      <c r="E22" s="99">
        <v>93</v>
      </c>
      <c r="F22" s="99">
        <v>304</v>
      </c>
      <c r="G22" s="99">
        <v>698</v>
      </c>
      <c r="H22" s="99" t="s">
        <v>1003</v>
      </c>
      <c r="I22" s="99" t="s">
        <v>1004</v>
      </c>
      <c r="J22" s="99" t="s">
        <v>1005</v>
      </c>
      <c r="K22" s="99" t="s">
        <v>1006</v>
      </c>
      <c r="L22" s="99">
        <v>133</v>
      </c>
      <c r="M22" s="99">
        <v>37</v>
      </c>
      <c r="N22" s="366" t="s">
        <v>537</v>
      </c>
    </row>
    <row r="23" spans="2:14" x14ac:dyDescent="0.35">
      <c r="B23" s="2" t="s">
        <v>422</v>
      </c>
      <c r="C23" s="99">
        <v>30</v>
      </c>
      <c r="D23" s="99">
        <v>175</v>
      </c>
      <c r="E23" s="99">
        <v>253</v>
      </c>
      <c r="F23" s="99">
        <v>872</v>
      </c>
      <c r="G23" s="99" t="s">
        <v>1007</v>
      </c>
      <c r="H23" s="99" t="s">
        <v>1008</v>
      </c>
      <c r="I23" s="99" t="s">
        <v>1009</v>
      </c>
      <c r="J23" s="99" t="s">
        <v>1010</v>
      </c>
      <c r="K23" s="99">
        <v>763</v>
      </c>
      <c r="L23" s="99">
        <v>344</v>
      </c>
      <c r="M23" s="99">
        <v>175</v>
      </c>
      <c r="N23" s="366" t="s">
        <v>538</v>
      </c>
    </row>
    <row r="24" spans="2:14" x14ac:dyDescent="0.35">
      <c r="B24" s="2" t="s">
        <v>423</v>
      </c>
      <c r="C24" s="99">
        <v>4</v>
      </c>
      <c r="D24" s="99">
        <v>59</v>
      </c>
      <c r="E24" s="99">
        <v>47</v>
      </c>
      <c r="F24" s="99">
        <v>169</v>
      </c>
      <c r="G24" s="99">
        <v>319</v>
      </c>
      <c r="H24" s="99">
        <v>361</v>
      </c>
      <c r="I24" s="99">
        <v>980</v>
      </c>
      <c r="J24" s="99">
        <v>728</v>
      </c>
      <c r="K24" s="99">
        <v>344</v>
      </c>
      <c r="L24" s="99">
        <v>112</v>
      </c>
      <c r="M24" s="99">
        <v>8</v>
      </c>
      <c r="N24" s="366" t="s">
        <v>539</v>
      </c>
    </row>
    <row r="25" spans="2:14" x14ac:dyDescent="0.35">
      <c r="B25" s="2" t="s">
        <v>424</v>
      </c>
      <c r="C25" s="99">
        <v>5</v>
      </c>
      <c r="D25" s="99">
        <v>127</v>
      </c>
      <c r="E25" s="99">
        <v>61</v>
      </c>
      <c r="F25" s="99">
        <v>383</v>
      </c>
      <c r="G25" s="99">
        <v>988</v>
      </c>
      <c r="H25" s="99" t="s">
        <v>1011</v>
      </c>
      <c r="I25" s="99" t="s">
        <v>563</v>
      </c>
      <c r="J25" s="99" t="s">
        <v>480</v>
      </c>
      <c r="K25" s="99">
        <v>378</v>
      </c>
      <c r="L25" s="99">
        <v>121</v>
      </c>
      <c r="M25" s="99">
        <v>64</v>
      </c>
      <c r="N25" s="366" t="s">
        <v>540</v>
      </c>
    </row>
    <row r="26" spans="2:14" x14ac:dyDescent="0.35">
      <c r="B26" s="2" t="s">
        <v>425</v>
      </c>
      <c r="C26" s="99">
        <v>16</v>
      </c>
      <c r="D26" s="99">
        <v>180</v>
      </c>
      <c r="E26" s="99">
        <v>268</v>
      </c>
      <c r="F26" s="99">
        <v>797</v>
      </c>
      <c r="G26" s="99" t="s">
        <v>656</v>
      </c>
      <c r="H26" s="99" t="s">
        <v>1012</v>
      </c>
      <c r="I26" s="99" t="s">
        <v>1013</v>
      </c>
      <c r="J26" s="99" t="s">
        <v>1014</v>
      </c>
      <c r="K26" s="99">
        <v>494</v>
      </c>
      <c r="L26" s="99">
        <v>278</v>
      </c>
      <c r="M26" s="99">
        <v>76</v>
      </c>
      <c r="N26" s="366" t="s">
        <v>541</v>
      </c>
    </row>
    <row r="27" spans="2:14" x14ac:dyDescent="0.35">
      <c r="B27" s="2" t="s">
        <v>426</v>
      </c>
      <c r="C27" s="99">
        <v>3</v>
      </c>
      <c r="D27" s="99">
        <v>49</v>
      </c>
      <c r="E27" s="99">
        <v>83</v>
      </c>
      <c r="F27" s="99">
        <v>211</v>
      </c>
      <c r="G27" s="99">
        <v>358</v>
      </c>
      <c r="H27" s="99">
        <v>362</v>
      </c>
      <c r="I27" s="99">
        <v>913</v>
      </c>
      <c r="J27" s="99">
        <v>907</v>
      </c>
      <c r="K27" s="99">
        <v>720</v>
      </c>
      <c r="L27" s="99">
        <v>125</v>
      </c>
      <c r="M27" s="99">
        <v>33</v>
      </c>
      <c r="N27" s="366" t="s">
        <v>542</v>
      </c>
    </row>
    <row r="28" spans="2:14" x14ac:dyDescent="0.35">
      <c r="B28" s="2" t="s">
        <v>427</v>
      </c>
      <c r="C28" s="99">
        <v>4</v>
      </c>
      <c r="D28" s="99">
        <v>61</v>
      </c>
      <c r="E28" s="99">
        <v>41</v>
      </c>
      <c r="F28" s="99">
        <v>162</v>
      </c>
      <c r="G28" s="99">
        <v>401</v>
      </c>
      <c r="H28" s="99">
        <v>372</v>
      </c>
      <c r="I28" s="99">
        <v>745</v>
      </c>
      <c r="J28" s="99">
        <v>642</v>
      </c>
      <c r="K28" s="99">
        <v>275</v>
      </c>
      <c r="L28" s="99">
        <v>82</v>
      </c>
      <c r="M28" s="99">
        <v>39</v>
      </c>
      <c r="N28" s="366" t="s">
        <v>543</v>
      </c>
    </row>
    <row r="29" spans="2:14" x14ac:dyDescent="0.35">
      <c r="B29" s="2" t="s">
        <v>428</v>
      </c>
      <c r="C29" s="99">
        <v>20</v>
      </c>
      <c r="D29" s="99">
        <v>238</v>
      </c>
      <c r="E29" s="99">
        <v>305</v>
      </c>
      <c r="F29" s="99">
        <v>944</v>
      </c>
      <c r="G29" s="99" t="s">
        <v>1015</v>
      </c>
      <c r="H29" s="99" t="s">
        <v>315</v>
      </c>
      <c r="I29" s="99" t="s">
        <v>1016</v>
      </c>
      <c r="J29" s="99" t="s">
        <v>1017</v>
      </c>
      <c r="K29" s="99">
        <v>857</v>
      </c>
      <c r="L29" s="99">
        <v>631</v>
      </c>
      <c r="M29" s="99">
        <v>45</v>
      </c>
      <c r="N29" s="366" t="s">
        <v>544</v>
      </c>
    </row>
    <row r="30" spans="2:14" x14ac:dyDescent="0.35">
      <c r="B30" s="2" t="s">
        <v>429</v>
      </c>
      <c r="C30" s="99">
        <v>3</v>
      </c>
      <c r="D30" s="99">
        <v>29</v>
      </c>
      <c r="E30" s="99">
        <v>25</v>
      </c>
      <c r="F30" s="99">
        <v>206</v>
      </c>
      <c r="G30" s="99">
        <v>439</v>
      </c>
      <c r="H30" s="99">
        <v>845</v>
      </c>
      <c r="I30" s="99" t="s">
        <v>1018</v>
      </c>
      <c r="J30" s="99" t="s">
        <v>1019</v>
      </c>
      <c r="K30" s="99">
        <v>459</v>
      </c>
      <c r="L30" s="99">
        <v>163</v>
      </c>
      <c r="M30" s="99">
        <v>28</v>
      </c>
      <c r="N30" s="366" t="s">
        <v>545</v>
      </c>
    </row>
    <row r="31" spans="2:14" x14ac:dyDescent="0.35">
      <c r="B31" s="100" t="s">
        <v>14</v>
      </c>
      <c r="C31" s="367" t="s">
        <v>615</v>
      </c>
      <c r="D31" s="367" t="s">
        <v>616</v>
      </c>
      <c r="E31" s="367" t="s">
        <v>617</v>
      </c>
      <c r="F31" s="367" t="s">
        <v>618</v>
      </c>
      <c r="G31" s="367" t="s">
        <v>619</v>
      </c>
      <c r="H31" s="367" t="s">
        <v>620</v>
      </c>
      <c r="I31" s="367" t="s">
        <v>621</v>
      </c>
      <c r="J31" s="367" t="s">
        <v>622</v>
      </c>
      <c r="K31" s="367" t="s">
        <v>623</v>
      </c>
      <c r="L31" s="367" t="s">
        <v>624</v>
      </c>
      <c r="M31" s="367" t="s">
        <v>625</v>
      </c>
      <c r="N31" s="367" t="s">
        <v>400</v>
      </c>
    </row>
  </sheetData>
  <hyperlinks>
    <hyperlink ref="O1" location="'Cot. EPST par prov&amp;par grade'!A1" display="Variable suivante" xr:uid="{00000000-0004-0000-0600-000000000000}"/>
    <hyperlink ref="O2" location="'Cotisants EPST par grade'!A1" display="Variable précédente" xr:uid="{00000000-0004-0000-0600-000001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ADDD3-EDD7-42FE-BDA1-C31AFCB6C561}">
  <sheetPr>
    <tabColor theme="0"/>
  </sheetPr>
  <dimension ref="A1:P31"/>
  <sheetViews>
    <sheetView workbookViewId="0"/>
  </sheetViews>
  <sheetFormatPr baseColWidth="10" defaultColWidth="10.6640625" defaultRowHeight="15.5" x14ac:dyDescent="0.35"/>
  <cols>
    <col min="1" max="1" width="7.83203125" style="248" customWidth="1"/>
    <col min="2" max="16384" width="10.6640625" style="248"/>
  </cols>
  <sheetData>
    <row r="1" spans="1:16" x14ac:dyDescent="0.35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93" t="s">
        <v>260</v>
      </c>
      <c r="P1" s="240"/>
    </row>
    <row r="2" spans="1:16" ht="18" x14ac:dyDescent="0.4">
      <c r="A2" s="240"/>
      <c r="B2" s="256" t="s">
        <v>1110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52" t="s">
        <v>261</v>
      </c>
      <c r="P2" s="240"/>
    </row>
    <row r="3" spans="1:16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x14ac:dyDescent="0.35">
      <c r="A4" s="240"/>
      <c r="B4" s="96" t="s">
        <v>16</v>
      </c>
      <c r="C4" s="97" t="s">
        <v>59</v>
      </c>
      <c r="D4" s="97" t="s">
        <v>60</v>
      </c>
      <c r="E4" s="97" t="s">
        <v>61</v>
      </c>
      <c r="F4" s="97" t="s">
        <v>62</v>
      </c>
      <c r="G4" s="97" t="s">
        <v>63</v>
      </c>
      <c r="H4" s="97" t="s">
        <v>64</v>
      </c>
      <c r="I4" s="97" t="s">
        <v>65</v>
      </c>
      <c r="J4" s="97" t="s">
        <v>66</v>
      </c>
      <c r="K4" s="97" t="s">
        <v>67</v>
      </c>
      <c r="L4" s="97" t="s">
        <v>68</v>
      </c>
      <c r="M4" s="97" t="s">
        <v>69</v>
      </c>
      <c r="N4" s="97" t="s">
        <v>14</v>
      </c>
      <c r="O4" s="240"/>
      <c r="P4" s="240"/>
    </row>
    <row r="5" spans="1:16" x14ac:dyDescent="0.35">
      <c r="A5" s="240"/>
      <c r="B5" s="98" t="s">
        <v>407</v>
      </c>
      <c r="C5" s="99" t="s">
        <v>5</v>
      </c>
      <c r="D5" s="99">
        <v>15</v>
      </c>
      <c r="E5" s="99">
        <v>208</v>
      </c>
      <c r="F5" s="99">
        <v>628</v>
      </c>
      <c r="G5" s="99">
        <v>400</v>
      </c>
      <c r="H5" s="99">
        <v>378</v>
      </c>
      <c r="I5" s="99" t="s">
        <v>1020</v>
      </c>
      <c r="J5" s="99" t="s">
        <v>1021</v>
      </c>
      <c r="K5" s="99">
        <v>3</v>
      </c>
      <c r="L5" s="99">
        <v>23</v>
      </c>
      <c r="M5" s="99">
        <v>29</v>
      </c>
      <c r="N5" s="366" t="s">
        <v>920</v>
      </c>
      <c r="O5" s="240"/>
      <c r="P5" s="240"/>
    </row>
    <row r="6" spans="1:16" x14ac:dyDescent="0.35">
      <c r="A6" s="240"/>
      <c r="B6" s="98" t="s">
        <v>8</v>
      </c>
      <c r="C6" s="99" t="s">
        <v>5</v>
      </c>
      <c r="D6" s="99">
        <v>68</v>
      </c>
      <c r="E6" s="99">
        <v>982</v>
      </c>
      <c r="F6" s="99">
        <v>2380</v>
      </c>
      <c r="G6" s="99">
        <v>1585</v>
      </c>
      <c r="H6" s="99">
        <v>1564</v>
      </c>
      <c r="I6" s="99">
        <v>16970</v>
      </c>
      <c r="J6" s="99">
        <v>847</v>
      </c>
      <c r="K6" s="99">
        <v>13</v>
      </c>
      <c r="L6" s="99">
        <v>62</v>
      </c>
      <c r="M6" s="99">
        <v>151</v>
      </c>
      <c r="N6" s="366" t="s">
        <v>921</v>
      </c>
      <c r="O6" s="240"/>
      <c r="P6" s="240"/>
    </row>
    <row r="7" spans="1:16" x14ac:dyDescent="0.35">
      <c r="A7" s="240"/>
      <c r="B7" s="98" t="s">
        <v>408</v>
      </c>
      <c r="C7" s="99" t="s">
        <v>5</v>
      </c>
      <c r="D7" s="99">
        <v>37</v>
      </c>
      <c r="E7" s="99">
        <v>554</v>
      </c>
      <c r="F7" s="99" t="s">
        <v>1022</v>
      </c>
      <c r="G7" s="99" t="s">
        <v>1023</v>
      </c>
      <c r="H7" s="99" t="s">
        <v>1024</v>
      </c>
      <c r="I7" s="99" t="s">
        <v>1025</v>
      </c>
      <c r="J7" s="99">
        <v>964</v>
      </c>
      <c r="K7" s="99">
        <v>16</v>
      </c>
      <c r="L7" s="99">
        <v>78</v>
      </c>
      <c r="M7" s="99">
        <v>57</v>
      </c>
      <c r="N7" s="366" t="s">
        <v>922</v>
      </c>
      <c r="O7" s="240"/>
      <c r="P7" s="240"/>
    </row>
    <row r="8" spans="1:16" x14ac:dyDescent="0.35">
      <c r="A8" s="240"/>
      <c r="B8" s="98" t="s">
        <v>409</v>
      </c>
      <c r="C8" s="99" t="s">
        <v>5</v>
      </c>
      <c r="D8" s="99">
        <v>39</v>
      </c>
      <c r="E8" s="99">
        <v>824</v>
      </c>
      <c r="F8" s="99" t="s">
        <v>1026</v>
      </c>
      <c r="G8" s="99">
        <v>726</v>
      </c>
      <c r="H8" s="99">
        <v>544</v>
      </c>
      <c r="I8" s="99" t="s">
        <v>1027</v>
      </c>
      <c r="J8" s="99" t="s">
        <v>1028</v>
      </c>
      <c r="K8" s="99">
        <v>10</v>
      </c>
      <c r="L8" s="99">
        <v>43</v>
      </c>
      <c r="M8" s="99">
        <v>111</v>
      </c>
      <c r="N8" s="366" t="s">
        <v>923</v>
      </c>
      <c r="O8" s="240"/>
      <c r="P8" s="240"/>
    </row>
    <row r="9" spans="1:16" x14ac:dyDescent="0.35">
      <c r="A9" s="240"/>
      <c r="B9" s="98" t="s">
        <v>410</v>
      </c>
      <c r="C9" s="99" t="s">
        <v>5</v>
      </c>
      <c r="D9" s="99">
        <v>26</v>
      </c>
      <c r="E9" s="99">
        <v>290</v>
      </c>
      <c r="F9" s="99">
        <v>851</v>
      </c>
      <c r="G9" s="99">
        <v>442</v>
      </c>
      <c r="H9" s="99">
        <v>481</v>
      </c>
      <c r="I9" s="99" t="s">
        <v>1029</v>
      </c>
      <c r="J9" s="99" t="s">
        <v>549</v>
      </c>
      <c r="K9" s="99">
        <v>4</v>
      </c>
      <c r="L9" s="99">
        <v>21</v>
      </c>
      <c r="M9" s="99">
        <v>44</v>
      </c>
      <c r="N9" s="366" t="s">
        <v>924</v>
      </c>
      <c r="O9" s="240"/>
      <c r="P9" s="240"/>
    </row>
    <row r="10" spans="1:16" x14ac:dyDescent="0.35">
      <c r="A10" s="240"/>
      <c r="B10" s="98" t="s">
        <v>411</v>
      </c>
      <c r="C10" s="99" t="s">
        <v>5</v>
      </c>
      <c r="D10" s="99">
        <v>45</v>
      </c>
      <c r="E10" s="99">
        <v>671</v>
      </c>
      <c r="F10" s="99" t="s">
        <v>1030</v>
      </c>
      <c r="G10" s="99" t="s">
        <v>1031</v>
      </c>
      <c r="H10" s="99" t="s">
        <v>1032</v>
      </c>
      <c r="I10" s="99" t="s">
        <v>1033</v>
      </c>
      <c r="J10" s="99" t="s">
        <v>1034</v>
      </c>
      <c r="K10" s="99">
        <v>10</v>
      </c>
      <c r="L10" s="99">
        <v>61</v>
      </c>
      <c r="M10" s="99">
        <v>121</v>
      </c>
      <c r="N10" s="366" t="s">
        <v>925</v>
      </c>
      <c r="O10" s="240"/>
      <c r="P10" s="240"/>
    </row>
    <row r="11" spans="1:16" x14ac:dyDescent="0.35">
      <c r="A11" s="240"/>
      <c r="B11" s="98" t="s">
        <v>412</v>
      </c>
      <c r="C11" s="99" t="s">
        <v>5</v>
      </c>
      <c r="D11" s="99">
        <v>50</v>
      </c>
      <c r="E11" s="99" t="s">
        <v>1035</v>
      </c>
      <c r="F11" s="99" t="s">
        <v>1036</v>
      </c>
      <c r="G11" s="99" t="s">
        <v>1037</v>
      </c>
      <c r="H11" s="99" t="s">
        <v>1038</v>
      </c>
      <c r="I11" s="99" t="s">
        <v>1039</v>
      </c>
      <c r="J11" s="99">
        <v>669</v>
      </c>
      <c r="K11" s="99">
        <v>30</v>
      </c>
      <c r="L11" s="99">
        <v>98</v>
      </c>
      <c r="M11" s="99">
        <v>222</v>
      </c>
      <c r="N11" s="366" t="s">
        <v>926</v>
      </c>
      <c r="O11" s="240"/>
      <c r="P11" s="240"/>
    </row>
    <row r="12" spans="1:16" x14ac:dyDescent="0.35">
      <c r="A12" s="240"/>
      <c r="B12" s="98" t="s">
        <v>413</v>
      </c>
      <c r="C12" s="99" t="s">
        <v>5</v>
      </c>
      <c r="D12" s="99">
        <v>47</v>
      </c>
      <c r="E12" s="99" t="s">
        <v>1040</v>
      </c>
      <c r="F12" s="99" t="s">
        <v>1041</v>
      </c>
      <c r="G12" s="99" t="s">
        <v>1042</v>
      </c>
      <c r="H12" s="99" t="s">
        <v>1043</v>
      </c>
      <c r="I12" s="99" t="s">
        <v>1044</v>
      </c>
      <c r="J12" s="99" t="s">
        <v>451</v>
      </c>
      <c r="K12" s="99">
        <v>38</v>
      </c>
      <c r="L12" s="99">
        <v>76</v>
      </c>
      <c r="M12" s="99">
        <v>157</v>
      </c>
      <c r="N12" s="366" t="s">
        <v>927</v>
      </c>
      <c r="O12" s="240"/>
      <c r="P12" s="240"/>
    </row>
    <row r="13" spans="1:16" x14ac:dyDescent="0.35">
      <c r="A13" s="240"/>
      <c r="B13" s="98" t="s">
        <v>414</v>
      </c>
      <c r="C13" s="99" t="s">
        <v>5</v>
      </c>
      <c r="D13" s="99">
        <v>22</v>
      </c>
      <c r="E13" s="99">
        <v>342</v>
      </c>
      <c r="F13" s="99">
        <v>917</v>
      </c>
      <c r="G13" s="99">
        <v>668</v>
      </c>
      <c r="H13" s="99">
        <v>801</v>
      </c>
      <c r="I13" s="99" t="s">
        <v>1045</v>
      </c>
      <c r="J13" s="99">
        <v>442</v>
      </c>
      <c r="K13" s="99">
        <v>14</v>
      </c>
      <c r="L13" s="99">
        <v>37</v>
      </c>
      <c r="M13" s="99">
        <v>68</v>
      </c>
      <c r="N13" s="366" t="s">
        <v>928</v>
      </c>
      <c r="O13" s="240"/>
      <c r="P13" s="240"/>
    </row>
    <row r="14" spans="1:16" x14ac:dyDescent="0.35">
      <c r="A14" s="240"/>
      <c r="B14" s="98" t="s">
        <v>10</v>
      </c>
      <c r="C14" s="99" t="s">
        <v>5</v>
      </c>
      <c r="D14" s="99">
        <v>586</v>
      </c>
      <c r="E14" s="99" t="s">
        <v>1046</v>
      </c>
      <c r="F14" s="99" t="s">
        <v>1047</v>
      </c>
      <c r="G14" s="99" t="s">
        <v>1048</v>
      </c>
      <c r="H14" s="99" t="s">
        <v>1049</v>
      </c>
      <c r="I14" s="99" t="s">
        <v>1050</v>
      </c>
      <c r="J14" s="99" t="s">
        <v>1051</v>
      </c>
      <c r="K14" s="99">
        <v>692</v>
      </c>
      <c r="L14" s="99" t="s">
        <v>1052</v>
      </c>
      <c r="M14" s="99" t="s">
        <v>1053</v>
      </c>
      <c r="N14" s="366" t="s">
        <v>929</v>
      </c>
      <c r="O14" s="240"/>
      <c r="P14" s="240"/>
    </row>
    <row r="15" spans="1:16" x14ac:dyDescent="0.35">
      <c r="A15" s="240"/>
      <c r="B15" s="253" t="s">
        <v>415</v>
      </c>
      <c r="C15" s="99" t="s">
        <v>5</v>
      </c>
      <c r="D15" s="99">
        <v>66</v>
      </c>
      <c r="E15" s="99" t="s">
        <v>1054</v>
      </c>
      <c r="F15" s="99" t="s">
        <v>1055</v>
      </c>
      <c r="G15" s="99" t="s">
        <v>835</v>
      </c>
      <c r="H15" s="99" t="s">
        <v>1056</v>
      </c>
      <c r="I15" s="99" t="s">
        <v>1057</v>
      </c>
      <c r="J15" s="99" t="s">
        <v>1058</v>
      </c>
      <c r="K15" s="99">
        <v>51</v>
      </c>
      <c r="L15" s="99">
        <v>200</v>
      </c>
      <c r="M15" s="99">
        <v>315</v>
      </c>
      <c r="N15" s="366" t="s">
        <v>930</v>
      </c>
      <c r="O15" s="255"/>
      <c r="P15" s="240"/>
    </row>
    <row r="16" spans="1:16" x14ac:dyDescent="0.35">
      <c r="A16" s="240"/>
      <c r="B16" s="254" t="s">
        <v>416</v>
      </c>
      <c r="C16" s="99" t="s">
        <v>5</v>
      </c>
      <c r="D16" s="99">
        <v>47</v>
      </c>
      <c r="E16" s="99" t="s">
        <v>1059</v>
      </c>
      <c r="F16" s="99" t="s">
        <v>1060</v>
      </c>
      <c r="G16" s="99" t="s">
        <v>1061</v>
      </c>
      <c r="H16" s="99" t="s">
        <v>1062</v>
      </c>
      <c r="I16" s="99" t="s">
        <v>1063</v>
      </c>
      <c r="J16" s="99" t="s">
        <v>1064</v>
      </c>
      <c r="K16" s="99">
        <v>14</v>
      </c>
      <c r="L16" s="99">
        <v>108</v>
      </c>
      <c r="M16" s="99">
        <v>377</v>
      </c>
      <c r="N16" s="366" t="s">
        <v>931</v>
      </c>
      <c r="O16" s="240"/>
      <c r="P16" s="240"/>
    </row>
    <row r="17" spans="1:16" x14ac:dyDescent="0.35">
      <c r="A17" s="240"/>
      <c r="B17" s="2" t="s">
        <v>417</v>
      </c>
      <c r="C17" s="99" t="s">
        <v>5</v>
      </c>
      <c r="D17" s="99">
        <v>117</v>
      </c>
      <c r="E17" s="99">
        <v>3777</v>
      </c>
      <c r="F17" s="99">
        <v>6576</v>
      </c>
      <c r="G17" s="99">
        <v>3299</v>
      </c>
      <c r="H17" s="99">
        <v>8511</v>
      </c>
      <c r="I17" s="99">
        <v>53284</v>
      </c>
      <c r="J17" s="99">
        <v>3587</v>
      </c>
      <c r="K17" s="99">
        <v>172</v>
      </c>
      <c r="L17" s="99">
        <v>442</v>
      </c>
      <c r="M17" s="99">
        <v>718</v>
      </c>
      <c r="N17" s="366" t="s">
        <v>932</v>
      </c>
      <c r="O17" s="240"/>
      <c r="P17" s="240"/>
    </row>
    <row r="18" spans="1:16" x14ac:dyDescent="0.35">
      <c r="A18" s="240"/>
      <c r="B18" s="2" t="s">
        <v>418</v>
      </c>
      <c r="C18" s="99" t="s">
        <v>5</v>
      </c>
      <c r="D18" s="99">
        <v>26</v>
      </c>
      <c r="E18" s="99">
        <v>725</v>
      </c>
      <c r="F18" s="99">
        <v>2004</v>
      </c>
      <c r="G18" s="99">
        <v>902</v>
      </c>
      <c r="H18" s="99">
        <v>661</v>
      </c>
      <c r="I18" s="99">
        <v>13759</v>
      </c>
      <c r="J18" s="99">
        <v>754</v>
      </c>
      <c r="K18" s="99">
        <v>15</v>
      </c>
      <c r="L18" s="99">
        <v>31</v>
      </c>
      <c r="M18" s="99">
        <v>79</v>
      </c>
      <c r="N18" s="366" t="s">
        <v>933</v>
      </c>
      <c r="O18" s="240"/>
      <c r="P18" s="240"/>
    </row>
    <row r="19" spans="1:16" x14ac:dyDescent="0.35">
      <c r="A19" s="240"/>
      <c r="B19" s="2" t="s">
        <v>419</v>
      </c>
      <c r="C19" s="99" t="s">
        <v>5</v>
      </c>
      <c r="D19" s="99">
        <v>31</v>
      </c>
      <c r="E19" s="99">
        <v>370</v>
      </c>
      <c r="F19" s="99">
        <v>985</v>
      </c>
      <c r="G19" s="99">
        <v>539</v>
      </c>
      <c r="H19" s="99">
        <v>545</v>
      </c>
      <c r="I19" s="99">
        <v>7725</v>
      </c>
      <c r="J19" s="99">
        <v>522</v>
      </c>
      <c r="K19" s="99">
        <v>13</v>
      </c>
      <c r="L19" s="99">
        <v>16</v>
      </c>
      <c r="M19" s="99">
        <v>34</v>
      </c>
      <c r="N19" s="366" t="s">
        <v>934</v>
      </c>
      <c r="O19" s="240"/>
      <c r="P19" s="240"/>
    </row>
    <row r="20" spans="1:16" x14ac:dyDescent="0.35">
      <c r="A20" s="240"/>
      <c r="B20" s="2" t="s">
        <v>420</v>
      </c>
      <c r="C20" s="99" t="s">
        <v>5</v>
      </c>
      <c r="D20" s="99">
        <v>42</v>
      </c>
      <c r="E20" s="99">
        <v>1112</v>
      </c>
      <c r="F20" s="99">
        <v>2255</v>
      </c>
      <c r="G20" s="99">
        <v>777</v>
      </c>
      <c r="H20" s="99">
        <v>1472</v>
      </c>
      <c r="I20" s="99">
        <v>18501</v>
      </c>
      <c r="J20" s="99">
        <v>1068</v>
      </c>
      <c r="K20" s="99">
        <v>31</v>
      </c>
      <c r="L20" s="99">
        <v>86</v>
      </c>
      <c r="M20" s="99">
        <v>102</v>
      </c>
      <c r="N20" s="366" t="s">
        <v>935</v>
      </c>
      <c r="O20" s="240"/>
      <c r="P20" s="240"/>
    </row>
    <row r="21" spans="1:16" x14ac:dyDescent="0.35">
      <c r="A21" s="240"/>
      <c r="B21" s="2" t="s">
        <v>11</v>
      </c>
      <c r="C21" s="99" t="s">
        <v>5</v>
      </c>
      <c r="D21" s="99">
        <v>27</v>
      </c>
      <c r="E21" s="99">
        <v>970</v>
      </c>
      <c r="F21" s="99">
        <v>2063</v>
      </c>
      <c r="G21" s="99">
        <v>1052</v>
      </c>
      <c r="H21" s="99">
        <v>1273</v>
      </c>
      <c r="I21" s="99">
        <v>16075</v>
      </c>
      <c r="J21" s="99">
        <v>1075</v>
      </c>
      <c r="K21" s="99">
        <v>12</v>
      </c>
      <c r="L21" s="99">
        <v>30</v>
      </c>
      <c r="M21" s="99">
        <v>76</v>
      </c>
      <c r="N21" s="366" t="s">
        <v>936</v>
      </c>
      <c r="O21" s="240"/>
      <c r="P21" s="240"/>
    </row>
    <row r="22" spans="1:16" x14ac:dyDescent="0.35">
      <c r="A22" s="240"/>
      <c r="B22" s="2" t="s">
        <v>421</v>
      </c>
      <c r="C22" s="99" t="s">
        <v>5</v>
      </c>
      <c r="D22" s="99">
        <v>25</v>
      </c>
      <c r="E22" s="99">
        <v>573</v>
      </c>
      <c r="F22" s="99">
        <v>1192</v>
      </c>
      <c r="G22" s="99">
        <v>666</v>
      </c>
      <c r="H22" s="99">
        <v>807</v>
      </c>
      <c r="I22" s="99">
        <v>10197</v>
      </c>
      <c r="J22" s="99">
        <v>969</v>
      </c>
      <c r="K22" s="99">
        <v>13</v>
      </c>
      <c r="L22" s="99">
        <v>57</v>
      </c>
      <c r="M22" s="99">
        <v>180</v>
      </c>
      <c r="N22" s="366" t="s">
        <v>937</v>
      </c>
      <c r="O22" s="240"/>
      <c r="P22" s="240"/>
    </row>
    <row r="23" spans="1:16" x14ac:dyDescent="0.35">
      <c r="A23" s="240"/>
      <c r="B23" s="2" t="s">
        <v>422</v>
      </c>
      <c r="C23" s="99" t="s">
        <v>5</v>
      </c>
      <c r="D23" s="99">
        <v>73</v>
      </c>
      <c r="E23" s="99">
        <v>1686</v>
      </c>
      <c r="F23" s="99">
        <v>4243</v>
      </c>
      <c r="G23" s="99">
        <v>3183</v>
      </c>
      <c r="H23" s="99">
        <v>4474</v>
      </c>
      <c r="I23" s="99">
        <v>33678</v>
      </c>
      <c r="J23" s="99">
        <v>1512</v>
      </c>
      <c r="K23" s="99">
        <v>25</v>
      </c>
      <c r="L23" s="99">
        <v>111</v>
      </c>
      <c r="M23" s="99">
        <v>207</v>
      </c>
      <c r="N23" s="366" t="s">
        <v>938</v>
      </c>
      <c r="O23" s="240"/>
      <c r="P23" s="240"/>
    </row>
    <row r="24" spans="1:16" x14ac:dyDescent="0.35">
      <c r="A24" s="240"/>
      <c r="B24" s="2" t="s">
        <v>423</v>
      </c>
      <c r="C24" s="99" t="s">
        <v>5</v>
      </c>
      <c r="D24" s="99">
        <v>27</v>
      </c>
      <c r="E24" s="99">
        <v>498</v>
      </c>
      <c r="F24" s="99">
        <v>1013</v>
      </c>
      <c r="G24" s="99">
        <v>479</v>
      </c>
      <c r="H24" s="99">
        <v>504</v>
      </c>
      <c r="I24" s="99">
        <v>8777</v>
      </c>
      <c r="J24" s="99">
        <v>888</v>
      </c>
      <c r="K24" s="99">
        <v>8</v>
      </c>
      <c r="L24" s="99">
        <v>78</v>
      </c>
      <c r="M24" s="99">
        <v>81</v>
      </c>
      <c r="N24" s="366" t="s">
        <v>939</v>
      </c>
      <c r="O24" s="240"/>
      <c r="P24" s="240"/>
    </row>
    <row r="25" spans="1:16" x14ac:dyDescent="0.35">
      <c r="A25" s="240"/>
      <c r="B25" s="2" t="s">
        <v>424</v>
      </c>
      <c r="C25" s="99" t="s">
        <v>5</v>
      </c>
      <c r="D25" s="99">
        <v>52</v>
      </c>
      <c r="E25" s="99">
        <v>839</v>
      </c>
      <c r="F25" s="99">
        <v>2245</v>
      </c>
      <c r="G25" s="99">
        <v>1352</v>
      </c>
      <c r="H25" s="99">
        <v>1094</v>
      </c>
      <c r="I25" s="99">
        <v>14268</v>
      </c>
      <c r="J25" s="99">
        <v>630</v>
      </c>
      <c r="K25" s="99">
        <v>20</v>
      </c>
      <c r="L25" s="99">
        <v>82</v>
      </c>
      <c r="M25" s="99">
        <v>237</v>
      </c>
      <c r="N25" s="366" t="s">
        <v>940</v>
      </c>
      <c r="O25" s="240"/>
      <c r="P25" s="240"/>
    </row>
    <row r="26" spans="1:16" x14ac:dyDescent="0.35">
      <c r="A26" s="240"/>
      <c r="B26" s="2" t="s">
        <v>425</v>
      </c>
      <c r="C26" s="99" t="s">
        <v>5</v>
      </c>
      <c r="D26" s="99">
        <v>51</v>
      </c>
      <c r="E26" s="99">
        <v>1249</v>
      </c>
      <c r="F26" s="99">
        <v>3997</v>
      </c>
      <c r="G26" s="99">
        <v>2473</v>
      </c>
      <c r="H26" s="99">
        <v>2418</v>
      </c>
      <c r="I26" s="99">
        <v>30406</v>
      </c>
      <c r="J26" s="99">
        <v>2531</v>
      </c>
      <c r="K26" s="99">
        <v>23</v>
      </c>
      <c r="L26" s="99">
        <v>65</v>
      </c>
      <c r="M26" s="99">
        <v>135</v>
      </c>
      <c r="N26" s="366" t="s">
        <v>941</v>
      </c>
      <c r="O26" s="240"/>
      <c r="P26" s="240"/>
    </row>
    <row r="27" spans="1:16" x14ac:dyDescent="0.35">
      <c r="A27" s="240"/>
      <c r="B27" s="2" t="s">
        <v>426</v>
      </c>
      <c r="C27" s="99" t="s">
        <v>5</v>
      </c>
      <c r="D27" s="99">
        <v>47</v>
      </c>
      <c r="E27" s="99">
        <v>809</v>
      </c>
      <c r="F27" s="99">
        <v>1683</v>
      </c>
      <c r="G27" s="99">
        <v>909</v>
      </c>
      <c r="H27" s="99">
        <v>1281</v>
      </c>
      <c r="I27" s="99">
        <v>13340</v>
      </c>
      <c r="J27" s="99">
        <v>1827</v>
      </c>
      <c r="K27" s="99">
        <v>16</v>
      </c>
      <c r="L27" s="99">
        <v>66</v>
      </c>
      <c r="M27" s="99">
        <v>160</v>
      </c>
      <c r="N27" s="366" t="s">
        <v>942</v>
      </c>
      <c r="O27" s="240"/>
      <c r="P27" s="240"/>
    </row>
    <row r="28" spans="1:16" x14ac:dyDescent="0.35">
      <c r="A28" s="240"/>
      <c r="B28" s="2" t="s">
        <v>427</v>
      </c>
      <c r="C28" s="99" t="s">
        <v>5</v>
      </c>
      <c r="D28" s="99">
        <v>30</v>
      </c>
      <c r="E28" s="99">
        <v>649</v>
      </c>
      <c r="F28" s="99">
        <v>1509</v>
      </c>
      <c r="G28" s="99">
        <v>619</v>
      </c>
      <c r="H28" s="99">
        <v>369</v>
      </c>
      <c r="I28" s="99">
        <v>11955</v>
      </c>
      <c r="J28" s="99">
        <v>839</v>
      </c>
      <c r="K28" s="99">
        <v>9</v>
      </c>
      <c r="L28" s="99">
        <v>32</v>
      </c>
      <c r="M28" s="99">
        <v>66</v>
      </c>
      <c r="N28" s="366" t="s">
        <v>943</v>
      </c>
      <c r="O28" s="240"/>
      <c r="P28" s="240"/>
    </row>
    <row r="29" spans="1:16" x14ac:dyDescent="0.35">
      <c r="A29" s="240"/>
      <c r="B29" s="2" t="s">
        <v>428</v>
      </c>
      <c r="C29" s="99" t="s">
        <v>5</v>
      </c>
      <c r="D29" s="99">
        <v>48</v>
      </c>
      <c r="E29" s="99">
        <v>718</v>
      </c>
      <c r="F29" s="99">
        <v>1909</v>
      </c>
      <c r="G29" s="99">
        <v>1963</v>
      </c>
      <c r="H29" s="99">
        <v>1427</v>
      </c>
      <c r="I29" s="99">
        <v>14794</v>
      </c>
      <c r="J29" s="99">
        <v>916</v>
      </c>
      <c r="K29" s="99">
        <v>12</v>
      </c>
      <c r="L29" s="99">
        <v>45</v>
      </c>
      <c r="M29" s="99">
        <v>96</v>
      </c>
      <c r="N29" s="366" t="s">
        <v>944</v>
      </c>
      <c r="O29" s="240"/>
      <c r="P29" s="240"/>
    </row>
    <row r="30" spans="1:16" x14ac:dyDescent="0.35">
      <c r="A30" s="240"/>
      <c r="B30" s="2" t="s">
        <v>429</v>
      </c>
      <c r="C30" s="99" t="s">
        <v>5</v>
      </c>
      <c r="D30" s="99">
        <v>46</v>
      </c>
      <c r="E30" s="99">
        <v>656</v>
      </c>
      <c r="F30" s="99">
        <v>1489</v>
      </c>
      <c r="G30" s="99">
        <v>914</v>
      </c>
      <c r="H30" s="99">
        <v>553</v>
      </c>
      <c r="I30" s="99">
        <v>11403</v>
      </c>
      <c r="J30" s="99">
        <v>770</v>
      </c>
      <c r="K30" s="99">
        <v>6</v>
      </c>
      <c r="L30" s="99">
        <v>99</v>
      </c>
      <c r="M30" s="99">
        <v>140</v>
      </c>
      <c r="N30" s="366" t="s">
        <v>945</v>
      </c>
      <c r="O30" s="240"/>
      <c r="P30" s="240"/>
    </row>
    <row r="31" spans="1:16" x14ac:dyDescent="0.35">
      <c r="A31" s="2"/>
      <c r="B31" s="100" t="s">
        <v>14</v>
      </c>
      <c r="C31" s="367" t="s">
        <v>5</v>
      </c>
      <c r="D31" s="367" t="s">
        <v>509</v>
      </c>
      <c r="E31" s="367" t="s">
        <v>946</v>
      </c>
      <c r="F31" s="367" t="s">
        <v>947</v>
      </c>
      <c r="G31" s="367" t="s">
        <v>948</v>
      </c>
      <c r="H31" s="367" t="s">
        <v>949</v>
      </c>
      <c r="I31" s="367" t="s">
        <v>950</v>
      </c>
      <c r="J31" s="367" t="s">
        <v>951</v>
      </c>
      <c r="K31" s="367" t="s">
        <v>952</v>
      </c>
      <c r="L31" s="367" t="s">
        <v>953</v>
      </c>
      <c r="M31" s="367" t="s">
        <v>954</v>
      </c>
      <c r="N31" s="367" t="s">
        <v>401</v>
      </c>
      <c r="O31" s="240"/>
      <c r="P31" s="240"/>
    </row>
  </sheetData>
  <hyperlinks>
    <hyperlink ref="O2" location="'Cot. H EPST par prov&amp;par grade'!A1" display="Variable précédente" xr:uid="{9B08A632-3ABC-443A-8B68-4EC19BBA4ABC}"/>
    <hyperlink ref="O1" location="'Cot. par adm. pub et prov HEPST'!A1" display="Variable suivante" xr:uid="{FB4A1F0A-D76E-4012-8F47-E5AB27C1F5C9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0"/>
  </sheetPr>
  <dimension ref="B1:AD28"/>
  <sheetViews>
    <sheetView showGridLines="0" zoomScaleNormal="100" workbookViewId="0">
      <pane xSplit="2" ySplit="3" topLeftCell="K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1" defaultRowHeight="15.5" x14ac:dyDescent="0.35"/>
  <cols>
    <col min="1" max="1" width="8.6640625" style="2" customWidth="1"/>
    <col min="2" max="2" width="22.75" style="2" customWidth="1"/>
    <col min="3" max="3" width="11" style="2"/>
    <col min="4" max="4" width="9.25" style="2" customWidth="1"/>
    <col min="5" max="5" width="9.5" style="2" customWidth="1"/>
    <col min="6" max="6" width="9.33203125" style="2" customWidth="1"/>
    <col min="7" max="7" width="9.58203125" style="2" customWidth="1"/>
    <col min="8" max="8" width="8.5" style="2" customWidth="1"/>
    <col min="9" max="9" width="7.75" style="2" customWidth="1"/>
    <col min="10" max="10" width="8.5" style="2" customWidth="1"/>
    <col min="11" max="11" width="8.1640625" style="2" customWidth="1"/>
    <col min="12" max="12" width="9" style="2" customWidth="1"/>
    <col min="13" max="13" width="9.33203125" style="2" customWidth="1"/>
    <col min="14" max="14" width="7.4140625" style="2" customWidth="1"/>
    <col min="15" max="15" width="7.75" style="2" customWidth="1"/>
    <col min="16" max="16" width="7.83203125" style="2" customWidth="1"/>
    <col min="17" max="17" width="8.4140625" style="2" customWidth="1"/>
    <col min="18" max="18" width="9.9140625" style="2" customWidth="1"/>
    <col min="19" max="19" width="8.9140625" style="2" customWidth="1"/>
    <col min="20" max="20" width="9" style="2" customWidth="1"/>
    <col min="21" max="21" width="9.83203125" style="2" customWidth="1"/>
    <col min="22" max="22" width="9.9140625" style="2" customWidth="1"/>
    <col min="23" max="23" width="7.83203125" style="2" customWidth="1"/>
    <col min="24" max="24" width="7.9140625" style="2" customWidth="1"/>
    <col min="25" max="25" width="8.5" style="2" customWidth="1"/>
    <col min="26" max="26" width="8.25" style="2" customWidth="1"/>
    <col min="27" max="27" width="8.08203125" style="2" customWidth="1"/>
    <col min="28" max="28" width="8.5" style="2" customWidth="1"/>
    <col min="29" max="16384" width="11" style="2"/>
  </cols>
  <sheetData>
    <row r="1" spans="2:30" x14ac:dyDescent="0.35">
      <c r="AD1" s="93" t="s">
        <v>260</v>
      </c>
    </row>
    <row r="2" spans="2:30" ht="18" x14ac:dyDescent="0.4">
      <c r="B2" s="92" t="s">
        <v>1111</v>
      </c>
      <c r="AD2" s="94" t="s">
        <v>261</v>
      </c>
    </row>
    <row r="4" spans="2:30" x14ac:dyDescent="0.35">
      <c r="B4" s="96" t="s">
        <v>267</v>
      </c>
      <c r="C4" s="97" t="s">
        <v>407</v>
      </c>
      <c r="D4" s="97" t="s">
        <v>8</v>
      </c>
      <c r="E4" s="97" t="s">
        <v>408</v>
      </c>
      <c r="F4" s="96" t="s">
        <v>409</v>
      </c>
      <c r="G4" s="96" t="s">
        <v>410</v>
      </c>
      <c r="H4" s="97" t="s">
        <v>411</v>
      </c>
      <c r="I4" s="97" t="s">
        <v>412</v>
      </c>
      <c r="J4" s="96" t="s">
        <v>413</v>
      </c>
      <c r="K4" s="96" t="s">
        <v>414</v>
      </c>
      <c r="L4" s="96" t="s">
        <v>10</v>
      </c>
      <c r="M4" s="96" t="s">
        <v>415</v>
      </c>
      <c r="N4" s="97" t="s">
        <v>416</v>
      </c>
      <c r="O4" s="97" t="s">
        <v>417</v>
      </c>
      <c r="P4" s="97" t="s">
        <v>418</v>
      </c>
      <c r="Q4" s="97" t="s">
        <v>419</v>
      </c>
      <c r="R4" s="96" t="s">
        <v>420</v>
      </c>
      <c r="S4" s="97" t="s">
        <v>11</v>
      </c>
      <c r="T4" s="97" t="s">
        <v>421</v>
      </c>
      <c r="U4" s="96" t="s">
        <v>422</v>
      </c>
      <c r="V4" s="96" t="s">
        <v>423</v>
      </c>
      <c r="W4" s="97" t="s">
        <v>424</v>
      </c>
      <c r="X4" s="97" t="s">
        <v>425</v>
      </c>
      <c r="Y4" s="96" t="s">
        <v>426</v>
      </c>
      <c r="Z4" s="96" t="s">
        <v>427</v>
      </c>
      <c r="AA4" s="97" t="s">
        <v>428</v>
      </c>
      <c r="AB4" s="97" t="s">
        <v>429</v>
      </c>
      <c r="AC4" s="97" t="s">
        <v>14</v>
      </c>
    </row>
    <row r="5" spans="2:30" x14ac:dyDescent="0.35">
      <c r="B5" s="98" t="s">
        <v>21</v>
      </c>
      <c r="C5" s="99">
        <v>74</v>
      </c>
      <c r="D5" s="99">
        <v>233</v>
      </c>
      <c r="E5" s="99">
        <v>414</v>
      </c>
      <c r="F5" s="99">
        <v>27</v>
      </c>
      <c r="G5" s="99">
        <v>87</v>
      </c>
      <c r="H5" s="99">
        <v>189</v>
      </c>
      <c r="I5" s="99">
        <v>63</v>
      </c>
      <c r="J5" s="99">
        <v>210</v>
      </c>
      <c r="K5" s="99">
        <v>303</v>
      </c>
      <c r="L5" s="99" t="s">
        <v>458</v>
      </c>
      <c r="M5" s="99">
        <v>346</v>
      </c>
      <c r="N5" s="257">
        <v>124</v>
      </c>
      <c r="O5" s="257">
        <v>133</v>
      </c>
      <c r="P5" s="257">
        <v>109</v>
      </c>
      <c r="Q5" s="257">
        <v>334</v>
      </c>
      <c r="R5" s="257">
        <v>112</v>
      </c>
      <c r="S5" s="257">
        <v>75</v>
      </c>
      <c r="T5" s="257">
        <v>63</v>
      </c>
      <c r="U5" s="257">
        <v>377</v>
      </c>
      <c r="V5" s="257">
        <v>65</v>
      </c>
      <c r="W5" s="257">
        <v>65</v>
      </c>
      <c r="X5" s="257">
        <v>532</v>
      </c>
      <c r="Y5" s="257">
        <v>35</v>
      </c>
      <c r="Z5" s="257">
        <v>61</v>
      </c>
      <c r="AA5" s="257">
        <v>159</v>
      </c>
      <c r="AB5" s="257">
        <v>52</v>
      </c>
      <c r="AC5" s="368" t="s">
        <v>432</v>
      </c>
    </row>
    <row r="6" spans="2:30" x14ac:dyDescent="0.35">
      <c r="B6" s="98" t="s">
        <v>22</v>
      </c>
      <c r="C6" s="99">
        <v>95</v>
      </c>
      <c r="D6" s="99">
        <v>316</v>
      </c>
      <c r="E6" s="99">
        <v>523</v>
      </c>
      <c r="F6" s="99">
        <v>38</v>
      </c>
      <c r="G6" s="99">
        <v>53</v>
      </c>
      <c r="H6" s="99">
        <v>52</v>
      </c>
      <c r="I6" s="99">
        <v>83</v>
      </c>
      <c r="J6" s="99">
        <v>558</v>
      </c>
      <c r="K6" s="99">
        <v>627</v>
      </c>
      <c r="L6" s="99">
        <v>2855</v>
      </c>
      <c r="M6" s="99">
        <v>595</v>
      </c>
      <c r="N6" s="257">
        <v>141</v>
      </c>
      <c r="O6" s="257">
        <v>260</v>
      </c>
      <c r="P6" s="257">
        <v>181</v>
      </c>
      <c r="Q6" s="257">
        <v>34</v>
      </c>
      <c r="R6" s="257">
        <v>153</v>
      </c>
      <c r="S6" s="257">
        <v>167</v>
      </c>
      <c r="T6" s="257">
        <v>312</v>
      </c>
      <c r="U6" s="257">
        <v>273</v>
      </c>
      <c r="V6" s="257">
        <v>42</v>
      </c>
      <c r="W6" s="257">
        <v>172</v>
      </c>
      <c r="X6" s="257">
        <v>226</v>
      </c>
      <c r="Y6" s="257">
        <v>216</v>
      </c>
      <c r="Z6" s="257">
        <v>46</v>
      </c>
      <c r="AA6" s="257">
        <v>300</v>
      </c>
      <c r="AB6" s="257">
        <v>239</v>
      </c>
      <c r="AC6" s="368" t="s">
        <v>433</v>
      </c>
    </row>
    <row r="7" spans="2:30" x14ac:dyDescent="0.35">
      <c r="B7" s="98" t="s">
        <v>23</v>
      </c>
      <c r="C7" s="99">
        <v>139</v>
      </c>
      <c r="D7" s="99">
        <v>367</v>
      </c>
      <c r="E7" s="99">
        <v>244</v>
      </c>
      <c r="F7" s="99">
        <v>158</v>
      </c>
      <c r="G7" s="99">
        <v>247</v>
      </c>
      <c r="H7" s="99">
        <v>234</v>
      </c>
      <c r="I7" s="99">
        <v>387</v>
      </c>
      <c r="J7" s="99" t="s">
        <v>459</v>
      </c>
      <c r="K7" s="99">
        <v>575</v>
      </c>
      <c r="L7" s="99" t="s">
        <v>296</v>
      </c>
      <c r="M7" s="99">
        <v>869</v>
      </c>
      <c r="N7" s="257">
        <v>341</v>
      </c>
      <c r="O7" s="257">
        <v>657</v>
      </c>
      <c r="P7" s="257">
        <v>449</v>
      </c>
      <c r="Q7" s="257">
        <v>213</v>
      </c>
      <c r="R7" s="257">
        <v>192</v>
      </c>
      <c r="S7" s="257">
        <v>137</v>
      </c>
      <c r="T7" s="257">
        <v>119</v>
      </c>
      <c r="U7" s="257">
        <v>752</v>
      </c>
      <c r="V7" s="257">
        <v>92</v>
      </c>
      <c r="W7" s="257">
        <v>199</v>
      </c>
      <c r="X7" s="257">
        <v>486</v>
      </c>
      <c r="Y7" s="257">
        <v>131</v>
      </c>
      <c r="Z7" s="257">
        <v>94</v>
      </c>
      <c r="AA7" s="257">
        <v>413</v>
      </c>
      <c r="AB7" s="257">
        <v>277</v>
      </c>
      <c r="AC7" s="368" t="s">
        <v>434</v>
      </c>
    </row>
    <row r="8" spans="2:30" x14ac:dyDescent="0.35">
      <c r="B8" s="98" t="s">
        <v>25</v>
      </c>
      <c r="C8" s="99">
        <v>92</v>
      </c>
      <c r="D8" s="99">
        <v>129</v>
      </c>
      <c r="E8" s="99">
        <v>152</v>
      </c>
      <c r="F8" s="99">
        <v>25</v>
      </c>
      <c r="G8" s="99">
        <v>69</v>
      </c>
      <c r="H8" s="99">
        <v>60</v>
      </c>
      <c r="I8" s="99">
        <v>175</v>
      </c>
      <c r="J8" s="99">
        <v>99</v>
      </c>
      <c r="K8" s="99">
        <v>358</v>
      </c>
      <c r="L8" s="99" t="s">
        <v>460</v>
      </c>
      <c r="M8" s="99">
        <v>259</v>
      </c>
      <c r="N8" s="257">
        <v>74</v>
      </c>
      <c r="O8" s="257">
        <v>258</v>
      </c>
      <c r="P8" s="257">
        <v>126</v>
      </c>
      <c r="Q8" s="257">
        <v>45</v>
      </c>
      <c r="R8" s="257">
        <v>210</v>
      </c>
      <c r="S8" s="257">
        <v>162</v>
      </c>
      <c r="T8" s="257">
        <v>116</v>
      </c>
      <c r="U8" s="257">
        <v>185</v>
      </c>
      <c r="V8" s="257">
        <v>53</v>
      </c>
      <c r="W8" s="257">
        <v>51</v>
      </c>
      <c r="X8" s="257">
        <v>309</v>
      </c>
      <c r="Y8" s="257">
        <v>58</v>
      </c>
      <c r="Z8" s="257">
        <v>66</v>
      </c>
      <c r="AA8" s="257">
        <v>297</v>
      </c>
      <c r="AB8" s="257">
        <v>70</v>
      </c>
      <c r="AC8" s="368" t="s">
        <v>435</v>
      </c>
    </row>
    <row r="9" spans="2:30" x14ac:dyDescent="0.35">
      <c r="B9" s="98" t="s">
        <v>27</v>
      </c>
      <c r="C9" s="99">
        <v>92</v>
      </c>
      <c r="D9" s="99">
        <v>118</v>
      </c>
      <c r="E9" s="99">
        <v>253</v>
      </c>
      <c r="F9" s="99" t="s">
        <v>5</v>
      </c>
      <c r="G9" s="99">
        <v>58</v>
      </c>
      <c r="H9" s="99">
        <v>49</v>
      </c>
      <c r="I9" s="99">
        <v>15</v>
      </c>
      <c r="J9" s="99">
        <v>125</v>
      </c>
      <c r="K9" s="99">
        <v>181</v>
      </c>
      <c r="L9" s="99" t="s">
        <v>461</v>
      </c>
      <c r="M9" s="99">
        <v>184</v>
      </c>
      <c r="N9" s="257">
        <v>27</v>
      </c>
      <c r="O9" s="257">
        <v>76</v>
      </c>
      <c r="P9" s="257">
        <v>35</v>
      </c>
      <c r="Q9" s="257">
        <v>6</v>
      </c>
      <c r="R9" s="257">
        <v>65</v>
      </c>
      <c r="S9" s="257">
        <v>29</v>
      </c>
      <c r="T9" s="257">
        <v>45</v>
      </c>
      <c r="U9" s="257">
        <v>142</v>
      </c>
      <c r="V9" s="257">
        <v>36</v>
      </c>
      <c r="W9" s="257">
        <v>47</v>
      </c>
      <c r="X9" s="257">
        <v>163</v>
      </c>
      <c r="Y9" s="257">
        <v>26</v>
      </c>
      <c r="Z9" s="257">
        <v>6</v>
      </c>
      <c r="AA9" s="257">
        <v>70</v>
      </c>
      <c r="AB9" s="257">
        <v>23</v>
      </c>
      <c r="AC9" s="368" t="s">
        <v>436</v>
      </c>
    </row>
    <row r="10" spans="2:30" x14ac:dyDescent="0.35">
      <c r="B10" s="98" t="s">
        <v>268</v>
      </c>
      <c r="C10" s="99">
        <v>27</v>
      </c>
      <c r="D10" s="99">
        <v>236</v>
      </c>
      <c r="E10" s="99">
        <v>161</v>
      </c>
      <c r="F10" s="99">
        <v>27</v>
      </c>
      <c r="G10" s="99">
        <v>13</v>
      </c>
      <c r="H10" s="99">
        <v>2</v>
      </c>
      <c r="I10" s="99">
        <v>2</v>
      </c>
      <c r="J10" s="99">
        <v>395</v>
      </c>
      <c r="K10" s="99">
        <v>105</v>
      </c>
      <c r="L10" s="99" t="s">
        <v>462</v>
      </c>
      <c r="M10" s="99">
        <v>230</v>
      </c>
      <c r="N10" s="257">
        <v>176</v>
      </c>
      <c r="O10" s="257">
        <v>893</v>
      </c>
      <c r="P10" s="257">
        <v>42</v>
      </c>
      <c r="Q10" s="257">
        <v>11</v>
      </c>
      <c r="R10" s="257">
        <v>333</v>
      </c>
      <c r="S10" s="257">
        <v>13</v>
      </c>
      <c r="T10" s="257">
        <v>440</v>
      </c>
      <c r="U10" s="257">
        <v>44</v>
      </c>
      <c r="V10" s="257">
        <v>105</v>
      </c>
      <c r="W10" s="257">
        <v>310</v>
      </c>
      <c r="X10" s="257">
        <v>33</v>
      </c>
      <c r="Y10" s="257">
        <v>107</v>
      </c>
      <c r="Z10" s="257">
        <v>72</v>
      </c>
      <c r="AA10" s="257">
        <v>335</v>
      </c>
      <c r="AB10" s="257">
        <v>101</v>
      </c>
      <c r="AC10" s="368" t="s">
        <v>437</v>
      </c>
    </row>
    <row r="11" spans="2:30" x14ac:dyDescent="0.35">
      <c r="B11" s="98" t="s">
        <v>31</v>
      </c>
      <c r="C11" s="99">
        <v>15</v>
      </c>
      <c r="D11" s="99">
        <v>334</v>
      </c>
      <c r="E11" s="99">
        <v>156</v>
      </c>
      <c r="F11" s="99">
        <v>67</v>
      </c>
      <c r="G11" s="99">
        <v>28</v>
      </c>
      <c r="H11" s="99">
        <v>53</v>
      </c>
      <c r="I11" s="99">
        <v>103</v>
      </c>
      <c r="J11" s="99">
        <v>307</v>
      </c>
      <c r="K11" s="99">
        <v>343</v>
      </c>
      <c r="L11" s="99" t="s">
        <v>463</v>
      </c>
      <c r="M11" s="99">
        <v>362</v>
      </c>
      <c r="N11" s="257">
        <v>330</v>
      </c>
      <c r="O11" s="257">
        <v>216</v>
      </c>
      <c r="P11" s="257">
        <v>151</v>
      </c>
      <c r="Q11" s="257">
        <v>167</v>
      </c>
      <c r="R11" s="257">
        <v>176</v>
      </c>
      <c r="S11" s="257">
        <v>56</v>
      </c>
      <c r="T11" s="257">
        <v>84</v>
      </c>
      <c r="U11" s="257">
        <v>199</v>
      </c>
      <c r="V11" s="257">
        <v>6</v>
      </c>
      <c r="W11" s="257">
        <v>51</v>
      </c>
      <c r="X11" s="257">
        <v>177</v>
      </c>
      <c r="Y11" s="257">
        <v>40</v>
      </c>
      <c r="Z11" s="257">
        <v>10</v>
      </c>
      <c r="AA11" s="257">
        <v>237</v>
      </c>
      <c r="AB11" s="257">
        <v>232</v>
      </c>
      <c r="AC11" s="368" t="s">
        <v>438</v>
      </c>
    </row>
    <row r="12" spans="2:30" x14ac:dyDescent="0.35">
      <c r="B12" s="98" t="s">
        <v>33</v>
      </c>
      <c r="C12" s="99">
        <v>43</v>
      </c>
      <c r="D12" s="99">
        <v>141</v>
      </c>
      <c r="E12" s="99">
        <v>174</v>
      </c>
      <c r="F12" s="99">
        <v>18</v>
      </c>
      <c r="G12" s="99">
        <v>54</v>
      </c>
      <c r="H12" s="99">
        <v>93</v>
      </c>
      <c r="I12" s="99">
        <v>138</v>
      </c>
      <c r="J12" s="99">
        <v>137</v>
      </c>
      <c r="K12" s="99">
        <v>418</v>
      </c>
      <c r="L12" s="99" t="s">
        <v>464</v>
      </c>
      <c r="M12" s="99">
        <v>213</v>
      </c>
      <c r="N12" s="257">
        <v>19</v>
      </c>
      <c r="O12" s="257">
        <v>52</v>
      </c>
      <c r="P12" s="257">
        <v>91</v>
      </c>
      <c r="Q12" s="257">
        <v>53</v>
      </c>
      <c r="R12" s="257">
        <v>35</v>
      </c>
      <c r="S12" s="257">
        <v>67</v>
      </c>
      <c r="T12" s="257">
        <v>54</v>
      </c>
      <c r="U12" s="257">
        <v>249</v>
      </c>
      <c r="V12" s="257">
        <v>23</v>
      </c>
      <c r="W12" s="257">
        <v>80</v>
      </c>
      <c r="X12" s="257">
        <v>88</v>
      </c>
      <c r="Y12" s="257">
        <v>67</v>
      </c>
      <c r="Z12" s="257">
        <v>37</v>
      </c>
      <c r="AA12" s="257">
        <v>120</v>
      </c>
      <c r="AB12" s="257">
        <v>41</v>
      </c>
      <c r="AC12" s="368" t="s">
        <v>439</v>
      </c>
    </row>
    <row r="13" spans="2:30" x14ac:dyDescent="0.35">
      <c r="B13" s="98" t="s">
        <v>35</v>
      </c>
      <c r="C13" s="99">
        <v>2</v>
      </c>
      <c r="D13" s="99">
        <v>24</v>
      </c>
      <c r="E13" s="99">
        <v>34</v>
      </c>
      <c r="F13" s="99">
        <v>3</v>
      </c>
      <c r="G13" s="99">
        <v>12</v>
      </c>
      <c r="H13" s="99">
        <v>4</v>
      </c>
      <c r="I13" s="99">
        <v>53</v>
      </c>
      <c r="J13" s="99">
        <v>114</v>
      </c>
      <c r="K13" s="99">
        <v>39</v>
      </c>
      <c r="L13" s="99" t="s">
        <v>465</v>
      </c>
      <c r="M13" s="99">
        <v>33</v>
      </c>
      <c r="N13" s="257">
        <v>5</v>
      </c>
      <c r="O13" s="257">
        <v>70</v>
      </c>
      <c r="P13" s="257">
        <v>9</v>
      </c>
      <c r="Q13" s="257">
        <v>4</v>
      </c>
      <c r="R13" s="257">
        <v>14</v>
      </c>
      <c r="S13" s="257">
        <v>5</v>
      </c>
      <c r="T13" s="257">
        <v>31</v>
      </c>
      <c r="U13" s="257">
        <v>30</v>
      </c>
      <c r="V13" s="257">
        <v>6</v>
      </c>
      <c r="W13" s="257">
        <v>9</v>
      </c>
      <c r="X13" s="257">
        <v>32</v>
      </c>
      <c r="Y13" s="257">
        <v>2</v>
      </c>
      <c r="Z13" s="257">
        <v>4</v>
      </c>
      <c r="AA13" s="257">
        <v>27</v>
      </c>
      <c r="AB13" s="257">
        <v>1</v>
      </c>
      <c r="AC13" s="368" t="s">
        <v>440</v>
      </c>
    </row>
    <row r="14" spans="2:30" x14ac:dyDescent="0.35">
      <c r="B14" s="98" t="s">
        <v>37</v>
      </c>
      <c r="C14" s="99">
        <v>158</v>
      </c>
      <c r="D14" s="99">
        <v>170</v>
      </c>
      <c r="E14" s="99">
        <v>384</v>
      </c>
      <c r="F14" s="99">
        <v>13</v>
      </c>
      <c r="G14" s="99">
        <v>92</v>
      </c>
      <c r="H14" s="99">
        <v>182</v>
      </c>
      <c r="I14" s="99">
        <v>106</v>
      </c>
      <c r="J14" s="99">
        <v>147</v>
      </c>
      <c r="K14" s="99">
        <v>231</v>
      </c>
      <c r="L14" s="99" t="s">
        <v>466</v>
      </c>
      <c r="M14" s="99">
        <v>448</v>
      </c>
      <c r="N14" s="257">
        <v>172</v>
      </c>
      <c r="O14" s="257">
        <v>224</v>
      </c>
      <c r="P14" s="257">
        <v>406</v>
      </c>
      <c r="Q14" s="257">
        <v>56</v>
      </c>
      <c r="R14" s="257">
        <v>130</v>
      </c>
      <c r="S14" s="257">
        <v>100</v>
      </c>
      <c r="T14" s="257">
        <v>162</v>
      </c>
      <c r="U14" s="257">
        <v>417</v>
      </c>
      <c r="V14" s="257">
        <v>28</v>
      </c>
      <c r="W14" s="257">
        <v>51</v>
      </c>
      <c r="X14" s="257">
        <v>191</v>
      </c>
      <c r="Y14" s="257">
        <v>103</v>
      </c>
      <c r="Z14" s="257">
        <v>61</v>
      </c>
      <c r="AA14" s="257">
        <v>263</v>
      </c>
      <c r="AB14" s="257">
        <v>81</v>
      </c>
      <c r="AC14" s="368" t="s">
        <v>441</v>
      </c>
    </row>
    <row r="15" spans="2:30" x14ac:dyDescent="0.35">
      <c r="B15" s="98" t="s">
        <v>38</v>
      </c>
      <c r="C15" s="99">
        <v>111</v>
      </c>
      <c r="D15" s="99">
        <v>632</v>
      </c>
      <c r="E15" s="99" t="s">
        <v>467</v>
      </c>
      <c r="F15" s="99">
        <v>63</v>
      </c>
      <c r="G15" s="99">
        <v>114</v>
      </c>
      <c r="H15" s="99">
        <v>112</v>
      </c>
      <c r="I15" s="99">
        <v>318</v>
      </c>
      <c r="J15" s="99">
        <v>670</v>
      </c>
      <c r="K15" s="99">
        <v>821</v>
      </c>
      <c r="L15" s="99" t="s">
        <v>468</v>
      </c>
      <c r="M15" s="99" t="s">
        <v>469</v>
      </c>
      <c r="N15" s="257">
        <v>158</v>
      </c>
      <c r="O15" s="257">
        <v>886</v>
      </c>
      <c r="P15" s="257">
        <v>152</v>
      </c>
      <c r="Q15" s="257">
        <v>298</v>
      </c>
      <c r="R15" s="257">
        <v>150</v>
      </c>
      <c r="S15" s="257">
        <v>531</v>
      </c>
      <c r="T15" s="257">
        <v>185</v>
      </c>
      <c r="U15" s="257" t="s">
        <v>470</v>
      </c>
      <c r="V15" s="257">
        <v>89</v>
      </c>
      <c r="W15" s="257">
        <v>154</v>
      </c>
      <c r="X15" s="257">
        <v>897</v>
      </c>
      <c r="Y15" s="257">
        <v>220</v>
      </c>
      <c r="Z15" s="257">
        <v>153</v>
      </c>
      <c r="AA15" s="257" t="s">
        <v>471</v>
      </c>
      <c r="AB15" s="257">
        <v>187</v>
      </c>
      <c r="AC15" s="368" t="s">
        <v>442</v>
      </c>
    </row>
    <row r="16" spans="2:30" x14ac:dyDescent="0.35">
      <c r="B16" s="98" t="s">
        <v>39</v>
      </c>
      <c r="C16" s="99">
        <v>161</v>
      </c>
      <c r="D16" s="99">
        <v>363</v>
      </c>
      <c r="E16" s="99">
        <v>233</v>
      </c>
      <c r="F16" s="99">
        <v>197</v>
      </c>
      <c r="G16" s="99">
        <v>166</v>
      </c>
      <c r="H16" s="99">
        <v>89</v>
      </c>
      <c r="I16" s="99">
        <v>334</v>
      </c>
      <c r="J16" s="99">
        <v>320</v>
      </c>
      <c r="K16" s="99">
        <v>597</v>
      </c>
      <c r="L16" s="99" t="s">
        <v>472</v>
      </c>
      <c r="M16" s="99">
        <v>463</v>
      </c>
      <c r="N16" s="257">
        <v>233</v>
      </c>
      <c r="O16" s="257">
        <v>392</v>
      </c>
      <c r="P16" s="257">
        <v>253</v>
      </c>
      <c r="Q16" s="257">
        <v>168</v>
      </c>
      <c r="R16" s="257">
        <v>158</v>
      </c>
      <c r="S16" s="257">
        <v>200</v>
      </c>
      <c r="T16" s="257">
        <v>509</v>
      </c>
      <c r="U16" s="257">
        <v>328</v>
      </c>
      <c r="V16" s="257">
        <v>284</v>
      </c>
      <c r="W16" s="257">
        <v>184</v>
      </c>
      <c r="X16" s="257">
        <v>284</v>
      </c>
      <c r="Y16" s="257">
        <v>290</v>
      </c>
      <c r="Z16" s="257">
        <v>54</v>
      </c>
      <c r="AA16" s="257">
        <v>360</v>
      </c>
      <c r="AB16" s="257">
        <v>109</v>
      </c>
      <c r="AC16" s="368" t="s">
        <v>443</v>
      </c>
    </row>
    <row r="17" spans="2:29" x14ac:dyDescent="0.35">
      <c r="B17" s="98" t="s">
        <v>42</v>
      </c>
      <c r="C17" s="99">
        <v>21</v>
      </c>
      <c r="D17" s="99">
        <v>88</v>
      </c>
      <c r="E17" s="99">
        <v>135</v>
      </c>
      <c r="F17" s="99">
        <v>74</v>
      </c>
      <c r="G17" s="99">
        <v>18</v>
      </c>
      <c r="H17" s="99">
        <v>21</v>
      </c>
      <c r="I17" s="99">
        <v>59</v>
      </c>
      <c r="J17" s="99">
        <v>212</v>
      </c>
      <c r="K17" s="99">
        <v>307</v>
      </c>
      <c r="L17" s="99" t="s">
        <v>473</v>
      </c>
      <c r="M17" s="99">
        <v>228</v>
      </c>
      <c r="N17" s="257">
        <v>69</v>
      </c>
      <c r="O17" s="257">
        <v>120</v>
      </c>
      <c r="P17" s="257">
        <v>107</v>
      </c>
      <c r="Q17" s="257">
        <v>13</v>
      </c>
      <c r="R17" s="257">
        <v>34</v>
      </c>
      <c r="S17" s="257">
        <v>254</v>
      </c>
      <c r="T17" s="257">
        <v>28</v>
      </c>
      <c r="U17" s="257">
        <v>145</v>
      </c>
      <c r="V17" s="257">
        <v>8</v>
      </c>
      <c r="W17" s="257">
        <v>21</v>
      </c>
      <c r="X17" s="257">
        <v>92</v>
      </c>
      <c r="Y17" s="257">
        <v>8</v>
      </c>
      <c r="Z17" s="257">
        <v>42</v>
      </c>
      <c r="AA17" s="257">
        <v>173</v>
      </c>
      <c r="AB17" s="257">
        <v>24</v>
      </c>
      <c r="AC17" s="368" t="s">
        <v>444</v>
      </c>
    </row>
    <row r="18" spans="2:29" x14ac:dyDescent="0.35">
      <c r="B18" s="98" t="s">
        <v>43</v>
      </c>
      <c r="C18" s="99">
        <v>146</v>
      </c>
      <c r="D18" s="99">
        <v>459</v>
      </c>
      <c r="E18" s="99">
        <v>277</v>
      </c>
      <c r="F18" s="99">
        <v>48</v>
      </c>
      <c r="G18" s="99">
        <v>74</v>
      </c>
      <c r="H18" s="99">
        <v>53</v>
      </c>
      <c r="I18" s="99">
        <v>64</v>
      </c>
      <c r="J18" s="99">
        <v>491</v>
      </c>
      <c r="K18" s="99">
        <v>453</v>
      </c>
      <c r="L18" s="99" t="s">
        <v>474</v>
      </c>
      <c r="M18" s="99">
        <v>670</v>
      </c>
      <c r="N18" s="257">
        <v>196</v>
      </c>
      <c r="O18" s="257">
        <v>193</v>
      </c>
      <c r="P18" s="257">
        <v>236</v>
      </c>
      <c r="Q18" s="257">
        <v>52</v>
      </c>
      <c r="R18" s="257">
        <v>268</v>
      </c>
      <c r="S18" s="257">
        <v>87</v>
      </c>
      <c r="T18" s="257">
        <v>84</v>
      </c>
      <c r="U18" s="257">
        <v>175</v>
      </c>
      <c r="V18" s="257">
        <v>127</v>
      </c>
      <c r="W18" s="257">
        <v>155</v>
      </c>
      <c r="X18" s="257">
        <v>233</v>
      </c>
      <c r="Y18" s="257">
        <v>125</v>
      </c>
      <c r="Z18" s="257">
        <v>61</v>
      </c>
      <c r="AA18" s="257">
        <v>244</v>
      </c>
      <c r="AB18" s="257">
        <v>197</v>
      </c>
      <c r="AC18" s="368" t="s">
        <v>445</v>
      </c>
    </row>
    <row r="19" spans="2:29" x14ac:dyDescent="0.35">
      <c r="B19" s="98" t="s">
        <v>44</v>
      </c>
      <c r="C19" s="99">
        <v>543</v>
      </c>
      <c r="D19" s="99">
        <v>957</v>
      </c>
      <c r="E19" s="99">
        <v>663</v>
      </c>
      <c r="F19" s="99">
        <v>232</v>
      </c>
      <c r="G19" s="99">
        <v>558</v>
      </c>
      <c r="H19" s="99">
        <v>532</v>
      </c>
      <c r="I19" s="99">
        <v>697</v>
      </c>
      <c r="J19" s="99" t="s">
        <v>475</v>
      </c>
      <c r="K19" s="99" t="s">
        <v>476</v>
      </c>
      <c r="L19" s="99" t="s">
        <v>477</v>
      </c>
      <c r="M19" s="99" t="s">
        <v>478</v>
      </c>
      <c r="N19" s="257">
        <v>304</v>
      </c>
      <c r="O19" s="257">
        <v>636</v>
      </c>
      <c r="P19" s="257">
        <v>492</v>
      </c>
      <c r="Q19" s="257">
        <v>425</v>
      </c>
      <c r="R19" s="257">
        <v>320</v>
      </c>
      <c r="S19" s="257">
        <v>587</v>
      </c>
      <c r="T19" s="257">
        <v>650</v>
      </c>
      <c r="U19" s="257">
        <v>981</v>
      </c>
      <c r="V19" s="257">
        <v>351</v>
      </c>
      <c r="W19" s="257" t="s">
        <v>479</v>
      </c>
      <c r="X19" s="257">
        <v>602</v>
      </c>
      <c r="Y19" s="257">
        <v>351</v>
      </c>
      <c r="Z19" s="257">
        <v>191</v>
      </c>
      <c r="AA19" s="257" t="s">
        <v>480</v>
      </c>
      <c r="AB19" s="257">
        <v>496</v>
      </c>
      <c r="AC19" s="368" t="s">
        <v>446</v>
      </c>
    </row>
    <row r="20" spans="2:29" x14ac:dyDescent="0.35">
      <c r="B20" s="98" t="s">
        <v>45</v>
      </c>
      <c r="C20" s="99">
        <v>44</v>
      </c>
      <c r="D20" s="99">
        <v>441</v>
      </c>
      <c r="E20" s="99">
        <v>120</v>
      </c>
      <c r="F20" s="99">
        <v>17</v>
      </c>
      <c r="G20" s="99">
        <v>24</v>
      </c>
      <c r="H20" s="99">
        <v>54</v>
      </c>
      <c r="I20" s="99">
        <v>58</v>
      </c>
      <c r="J20" s="99">
        <v>281</v>
      </c>
      <c r="K20" s="99">
        <v>277</v>
      </c>
      <c r="L20" s="99" t="s">
        <v>481</v>
      </c>
      <c r="M20" s="99">
        <v>390</v>
      </c>
      <c r="N20" s="257">
        <v>77</v>
      </c>
      <c r="O20" s="257">
        <v>130</v>
      </c>
      <c r="P20" s="257">
        <v>106</v>
      </c>
      <c r="Q20" s="257">
        <v>23</v>
      </c>
      <c r="R20" s="257">
        <v>128</v>
      </c>
      <c r="S20" s="257">
        <v>48</v>
      </c>
      <c r="T20" s="257">
        <v>89</v>
      </c>
      <c r="U20" s="257">
        <v>147</v>
      </c>
      <c r="V20" s="257">
        <v>60</v>
      </c>
      <c r="W20" s="257">
        <v>50</v>
      </c>
      <c r="X20" s="257">
        <v>107</v>
      </c>
      <c r="Y20" s="257">
        <v>47</v>
      </c>
      <c r="Z20" s="257">
        <v>15</v>
      </c>
      <c r="AA20" s="257">
        <v>162</v>
      </c>
      <c r="AB20" s="257">
        <v>214</v>
      </c>
      <c r="AC20" s="368" t="s">
        <v>447</v>
      </c>
    </row>
    <row r="21" spans="2:29" x14ac:dyDescent="0.35">
      <c r="B21" s="98" t="s">
        <v>46</v>
      </c>
      <c r="C21" s="99">
        <v>85</v>
      </c>
      <c r="D21" s="99">
        <v>226</v>
      </c>
      <c r="E21" s="99">
        <v>392</v>
      </c>
      <c r="F21" s="99">
        <v>44</v>
      </c>
      <c r="G21" s="99">
        <v>43</v>
      </c>
      <c r="H21" s="99">
        <v>78</v>
      </c>
      <c r="I21" s="99">
        <v>75</v>
      </c>
      <c r="J21" s="99">
        <v>277</v>
      </c>
      <c r="K21" s="99">
        <v>336</v>
      </c>
      <c r="L21" s="99" t="s">
        <v>482</v>
      </c>
      <c r="M21" s="99">
        <v>370</v>
      </c>
      <c r="N21" s="257">
        <v>109</v>
      </c>
      <c r="O21" s="257">
        <v>188</v>
      </c>
      <c r="P21" s="257">
        <v>141</v>
      </c>
      <c r="Q21" s="257">
        <v>65</v>
      </c>
      <c r="R21" s="257">
        <v>90</v>
      </c>
      <c r="S21" s="257">
        <v>87</v>
      </c>
      <c r="T21" s="257">
        <v>215</v>
      </c>
      <c r="U21" s="257">
        <v>247</v>
      </c>
      <c r="V21" s="257">
        <v>23</v>
      </c>
      <c r="W21" s="257">
        <v>158</v>
      </c>
      <c r="X21" s="257">
        <v>225</v>
      </c>
      <c r="Y21" s="257">
        <v>32</v>
      </c>
      <c r="Z21" s="257">
        <v>68</v>
      </c>
      <c r="AA21" s="257">
        <v>201</v>
      </c>
      <c r="AB21" s="257">
        <v>71</v>
      </c>
      <c r="AC21" s="368" t="s">
        <v>448</v>
      </c>
    </row>
    <row r="22" spans="2:29" x14ac:dyDescent="0.35">
      <c r="B22" s="98" t="s">
        <v>47</v>
      </c>
      <c r="C22" s="99">
        <v>59</v>
      </c>
      <c r="D22" s="99">
        <v>69</v>
      </c>
      <c r="E22" s="99">
        <v>157</v>
      </c>
      <c r="F22" s="99">
        <v>2</v>
      </c>
      <c r="G22" s="99">
        <v>87</v>
      </c>
      <c r="H22" s="99">
        <v>113</v>
      </c>
      <c r="I22" s="99">
        <v>214</v>
      </c>
      <c r="J22" s="99">
        <v>260</v>
      </c>
      <c r="K22" s="99">
        <v>75</v>
      </c>
      <c r="L22" s="99" t="s">
        <v>483</v>
      </c>
      <c r="M22" s="99">
        <v>98</v>
      </c>
      <c r="N22" s="257">
        <v>102</v>
      </c>
      <c r="O22" s="257">
        <v>67</v>
      </c>
      <c r="P22" s="257">
        <v>76</v>
      </c>
      <c r="Q22" s="257">
        <v>26</v>
      </c>
      <c r="R22" s="257">
        <v>29</v>
      </c>
      <c r="S22" s="257">
        <v>178</v>
      </c>
      <c r="T22" s="257">
        <v>35</v>
      </c>
      <c r="U22" s="257">
        <v>161</v>
      </c>
      <c r="V22" s="257">
        <v>12</v>
      </c>
      <c r="W22" s="257">
        <v>110</v>
      </c>
      <c r="X22" s="257">
        <v>127</v>
      </c>
      <c r="Y22" s="257">
        <v>46</v>
      </c>
      <c r="Z22" s="257">
        <v>74</v>
      </c>
      <c r="AA22" s="257">
        <v>135</v>
      </c>
      <c r="AB22" s="257">
        <v>47</v>
      </c>
      <c r="AC22" s="368" t="s">
        <v>449</v>
      </c>
    </row>
    <row r="23" spans="2:29" x14ac:dyDescent="0.35">
      <c r="B23" s="98" t="s">
        <v>55</v>
      </c>
      <c r="C23" s="99">
        <v>538</v>
      </c>
      <c r="D23" s="99" t="s">
        <v>484</v>
      </c>
      <c r="E23" s="99" t="s">
        <v>485</v>
      </c>
      <c r="F23" s="99" t="s">
        <v>486</v>
      </c>
      <c r="G23" s="99">
        <v>809</v>
      </c>
      <c r="H23" s="99">
        <v>868</v>
      </c>
      <c r="I23" s="99">
        <v>994</v>
      </c>
      <c r="J23" s="99" t="s">
        <v>487</v>
      </c>
      <c r="K23" s="99" t="s">
        <v>488</v>
      </c>
      <c r="L23" s="99" t="s">
        <v>489</v>
      </c>
      <c r="M23" s="99" t="s">
        <v>490</v>
      </c>
      <c r="N23" s="257" t="s">
        <v>344</v>
      </c>
      <c r="O23" s="257" t="s">
        <v>491</v>
      </c>
      <c r="P23" s="257" t="s">
        <v>492</v>
      </c>
      <c r="Q23" s="257">
        <v>678</v>
      </c>
      <c r="R23" s="257" t="s">
        <v>493</v>
      </c>
      <c r="S23" s="257">
        <v>817</v>
      </c>
      <c r="T23" s="257" t="s">
        <v>494</v>
      </c>
      <c r="U23" s="257" t="s">
        <v>495</v>
      </c>
      <c r="V23" s="257">
        <v>761</v>
      </c>
      <c r="W23" s="257" t="s">
        <v>496</v>
      </c>
      <c r="X23" s="257" t="s">
        <v>497</v>
      </c>
      <c r="Y23" s="257">
        <v>896</v>
      </c>
      <c r="Z23" s="257">
        <v>801</v>
      </c>
      <c r="AA23" s="257" t="s">
        <v>498</v>
      </c>
      <c r="AB23" s="257" t="s">
        <v>499</v>
      </c>
      <c r="AC23" s="368" t="s">
        <v>453</v>
      </c>
    </row>
    <row r="24" spans="2:29" x14ac:dyDescent="0.35">
      <c r="B24" s="98" t="s">
        <v>56</v>
      </c>
      <c r="C24" s="99">
        <v>54</v>
      </c>
      <c r="D24" s="99">
        <v>151</v>
      </c>
      <c r="E24" s="99">
        <v>88</v>
      </c>
      <c r="F24" s="99">
        <v>29</v>
      </c>
      <c r="G24" s="99">
        <v>59</v>
      </c>
      <c r="H24" s="99">
        <v>71</v>
      </c>
      <c r="I24" s="99">
        <v>98</v>
      </c>
      <c r="J24" s="99">
        <v>698</v>
      </c>
      <c r="K24" s="99">
        <v>134</v>
      </c>
      <c r="L24" s="99" t="s">
        <v>500</v>
      </c>
      <c r="M24" s="99">
        <v>189</v>
      </c>
      <c r="N24" s="257">
        <v>211</v>
      </c>
      <c r="O24" s="257">
        <v>55</v>
      </c>
      <c r="P24" s="257">
        <v>77</v>
      </c>
      <c r="Q24" s="257">
        <v>88</v>
      </c>
      <c r="R24" s="257">
        <v>63</v>
      </c>
      <c r="S24" s="257">
        <v>475</v>
      </c>
      <c r="T24" s="257">
        <v>70</v>
      </c>
      <c r="U24" s="257">
        <v>145</v>
      </c>
      <c r="V24" s="257">
        <v>15</v>
      </c>
      <c r="W24" s="257">
        <v>31</v>
      </c>
      <c r="X24" s="257">
        <v>133</v>
      </c>
      <c r="Y24" s="257">
        <v>220</v>
      </c>
      <c r="Z24" s="257">
        <v>65</v>
      </c>
      <c r="AA24" s="257">
        <v>102</v>
      </c>
      <c r="AB24" s="257">
        <v>54</v>
      </c>
      <c r="AC24" s="368" t="s">
        <v>454</v>
      </c>
    </row>
    <row r="25" spans="2:29" x14ac:dyDescent="0.35">
      <c r="B25" s="98" t="s">
        <v>269</v>
      </c>
      <c r="C25" s="99">
        <v>60</v>
      </c>
      <c r="D25" s="99">
        <v>115</v>
      </c>
      <c r="E25" s="99">
        <v>185</v>
      </c>
      <c r="F25" s="99">
        <v>25</v>
      </c>
      <c r="G25" s="99">
        <v>88</v>
      </c>
      <c r="H25" s="99">
        <v>120</v>
      </c>
      <c r="I25" s="99">
        <v>237</v>
      </c>
      <c r="J25" s="99">
        <v>208</v>
      </c>
      <c r="K25" s="99">
        <v>415</v>
      </c>
      <c r="L25" s="99" t="s">
        <v>501</v>
      </c>
      <c r="M25" s="99">
        <v>211</v>
      </c>
      <c r="N25" s="257">
        <v>89</v>
      </c>
      <c r="O25" s="257">
        <v>151</v>
      </c>
      <c r="P25" s="257">
        <v>106</v>
      </c>
      <c r="Q25" s="257">
        <v>53</v>
      </c>
      <c r="R25" s="257">
        <v>65</v>
      </c>
      <c r="S25" s="257">
        <v>78</v>
      </c>
      <c r="T25" s="257">
        <v>99</v>
      </c>
      <c r="U25" s="257">
        <v>263</v>
      </c>
      <c r="V25" s="257">
        <v>42</v>
      </c>
      <c r="W25" s="257">
        <v>57</v>
      </c>
      <c r="X25" s="257">
        <v>401</v>
      </c>
      <c r="Y25" s="257">
        <v>29</v>
      </c>
      <c r="Z25" s="257">
        <v>70</v>
      </c>
      <c r="AA25" s="257">
        <v>152</v>
      </c>
      <c r="AB25" s="257">
        <v>98</v>
      </c>
      <c r="AC25" s="368" t="s">
        <v>455</v>
      </c>
    </row>
    <row r="26" spans="2:29" x14ac:dyDescent="0.35">
      <c r="B26" s="98" t="s">
        <v>57</v>
      </c>
      <c r="C26" s="99">
        <v>88</v>
      </c>
      <c r="D26" s="99">
        <v>274</v>
      </c>
      <c r="E26" s="99">
        <v>294</v>
      </c>
      <c r="F26" s="99">
        <v>13</v>
      </c>
      <c r="G26" s="99">
        <v>41</v>
      </c>
      <c r="H26" s="99">
        <v>68</v>
      </c>
      <c r="I26" s="99">
        <v>19</v>
      </c>
      <c r="J26" s="99">
        <v>306</v>
      </c>
      <c r="K26" s="99">
        <v>332</v>
      </c>
      <c r="L26" s="99" t="s">
        <v>502</v>
      </c>
      <c r="M26" s="99">
        <v>236</v>
      </c>
      <c r="N26" s="257">
        <v>176</v>
      </c>
      <c r="O26" s="257">
        <v>175</v>
      </c>
      <c r="P26" s="257">
        <v>156</v>
      </c>
      <c r="Q26" s="257">
        <v>163</v>
      </c>
      <c r="R26" s="257">
        <v>73</v>
      </c>
      <c r="S26" s="257">
        <v>141</v>
      </c>
      <c r="T26" s="257">
        <v>206</v>
      </c>
      <c r="U26" s="257">
        <v>167</v>
      </c>
      <c r="V26" s="257">
        <v>38</v>
      </c>
      <c r="W26" s="257">
        <v>11</v>
      </c>
      <c r="X26" s="257">
        <v>196</v>
      </c>
      <c r="Y26" s="257">
        <v>79</v>
      </c>
      <c r="Z26" s="257">
        <v>53</v>
      </c>
      <c r="AA26" s="257">
        <v>81</v>
      </c>
      <c r="AB26" s="257">
        <v>111</v>
      </c>
      <c r="AC26" s="368" t="s">
        <v>456</v>
      </c>
    </row>
    <row r="27" spans="2:29" x14ac:dyDescent="0.35">
      <c r="B27" s="98" t="s">
        <v>270</v>
      </c>
      <c r="C27" s="99">
        <v>787</v>
      </c>
      <c r="D27" s="99" t="s">
        <v>503</v>
      </c>
      <c r="E27" s="99" t="s">
        <v>504</v>
      </c>
      <c r="F27" s="99">
        <v>549</v>
      </c>
      <c r="G27" s="99">
        <v>694</v>
      </c>
      <c r="H27" s="99" t="s">
        <v>476</v>
      </c>
      <c r="I27" s="99" t="s">
        <v>361</v>
      </c>
      <c r="J27" s="99" t="s">
        <v>505</v>
      </c>
      <c r="K27" s="99" t="s">
        <v>506</v>
      </c>
      <c r="L27" s="99" t="s">
        <v>507</v>
      </c>
      <c r="M27" s="99" t="s">
        <v>508</v>
      </c>
      <c r="N27" s="257" t="s">
        <v>509</v>
      </c>
      <c r="O27" s="257" t="s">
        <v>510</v>
      </c>
      <c r="P27" s="257" t="s">
        <v>511</v>
      </c>
      <c r="Q27" s="257">
        <v>724</v>
      </c>
      <c r="R27" s="257" t="s">
        <v>512</v>
      </c>
      <c r="S27" s="257" t="s">
        <v>513</v>
      </c>
      <c r="T27" s="257" t="s">
        <v>514</v>
      </c>
      <c r="U27" s="257" t="s">
        <v>515</v>
      </c>
      <c r="V27" s="257">
        <v>865</v>
      </c>
      <c r="W27" s="257" t="s">
        <v>516</v>
      </c>
      <c r="X27" s="257" t="s">
        <v>517</v>
      </c>
      <c r="Y27" s="257">
        <v>636</v>
      </c>
      <c r="Z27" s="257">
        <v>720</v>
      </c>
      <c r="AA27" s="257" t="s">
        <v>518</v>
      </c>
      <c r="AB27" s="257" t="s">
        <v>516</v>
      </c>
      <c r="AC27" s="368" t="s">
        <v>519</v>
      </c>
    </row>
    <row r="28" spans="2:29" x14ac:dyDescent="0.35">
      <c r="B28" s="100" t="s">
        <v>14</v>
      </c>
      <c r="C28" s="367" t="s">
        <v>520</v>
      </c>
      <c r="D28" s="367" t="s">
        <v>521</v>
      </c>
      <c r="E28" s="367" t="s">
        <v>522</v>
      </c>
      <c r="F28" s="367" t="s">
        <v>523</v>
      </c>
      <c r="G28" s="367" t="s">
        <v>524</v>
      </c>
      <c r="H28" s="367" t="s">
        <v>525</v>
      </c>
      <c r="I28" s="367" t="s">
        <v>526</v>
      </c>
      <c r="J28" s="367" t="s">
        <v>527</v>
      </c>
      <c r="K28" s="367" t="s">
        <v>528</v>
      </c>
      <c r="L28" s="367" t="s">
        <v>529</v>
      </c>
      <c r="M28" s="367" t="s">
        <v>530</v>
      </c>
      <c r="N28" s="367" t="s">
        <v>531</v>
      </c>
      <c r="O28" s="367" t="s">
        <v>532</v>
      </c>
      <c r="P28" s="367" t="s">
        <v>533</v>
      </c>
      <c r="Q28" s="367" t="s">
        <v>534</v>
      </c>
      <c r="R28" s="367" t="s">
        <v>535</v>
      </c>
      <c r="S28" s="367" t="s">
        <v>536</v>
      </c>
      <c r="T28" s="367" t="s">
        <v>537</v>
      </c>
      <c r="U28" s="367" t="s">
        <v>538</v>
      </c>
      <c r="V28" s="367" t="s">
        <v>539</v>
      </c>
      <c r="W28" s="367" t="s">
        <v>540</v>
      </c>
      <c r="X28" s="367" t="s">
        <v>541</v>
      </c>
      <c r="Y28" s="367" t="s">
        <v>542</v>
      </c>
      <c r="Z28" s="367" t="s">
        <v>543</v>
      </c>
      <c r="AA28" s="367" t="s">
        <v>544</v>
      </c>
      <c r="AB28" s="367" t="s">
        <v>545</v>
      </c>
      <c r="AC28" s="367" t="s">
        <v>400</v>
      </c>
    </row>
  </sheetData>
  <hyperlinks>
    <hyperlink ref="AD1" location="'Cot. adm. pub. et grade HEPST'!A1" display="Variable suivante" xr:uid="{D62BDEA1-6925-4B19-9969-AF5C71795F7C}"/>
    <hyperlink ref="AD2" location="'Cot. EPST par prov&amp;par grade'!A1" display="Variable précédente" xr:uid="{E7F1C034-4F70-4190-970E-EEF27E461812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0"/>
  </sheetPr>
  <dimension ref="B1:O28"/>
  <sheetViews>
    <sheetView showGridLines="0" zoomScale="104" workbookViewId="0"/>
  </sheetViews>
  <sheetFormatPr baseColWidth="10" defaultColWidth="11" defaultRowHeight="15.5" x14ac:dyDescent="0.35"/>
  <cols>
    <col min="1" max="1" width="11" style="2"/>
    <col min="2" max="2" width="27.08203125" style="2" customWidth="1"/>
    <col min="3" max="8" width="11" style="2"/>
    <col min="9" max="9" width="11.5" style="2" customWidth="1"/>
    <col min="10" max="16384" width="11" style="2"/>
  </cols>
  <sheetData>
    <row r="1" spans="2:15" x14ac:dyDescent="0.35">
      <c r="I1" s="93"/>
      <c r="O1" s="93" t="s">
        <v>260</v>
      </c>
    </row>
    <row r="2" spans="2:15" ht="18" x14ac:dyDescent="0.4">
      <c r="B2" s="92" t="s">
        <v>1112</v>
      </c>
      <c r="I2" s="94"/>
      <c r="O2" s="94" t="s">
        <v>261</v>
      </c>
    </row>
    <row r="4" spans="2:15" x14ac:dyDescent="0.35">
      <c r="B4" s="96" t="s">
        <v>267</v>
      </c>
      <c r="C4" s="97" t="s">
        <v>59</v>
      </c>
      <c r="D4" s="97" t="s">
        <v>60</v>
      </c>
      <c r="E4" s="97" t="s">
        <v>61</v>
      </c>
      <c r="F4" s="97" t="s">
        <v>62</v>
      </c>
      <c r="G4" s="97" t="s">
        <v>63</v>
      </c>
      <c r="H4" s="97" t="s">
        <v>64</v>
      </c>
      <c r="I4" s="97" t="s">
        <v>65</v>
      </c>
      <c r="J4" s="97" t="s">
        <v>66</v>
      </c>
      <c r="K4" s="97" t="s">
        <v>67</v>
      </c>
      <c r="L4" s="97" t="s">
        <v>68</v>
      </c>
      <c r="M4" s="97" t="s">
        <v>69</v>
      </c>
      <c r="N4" s="97" t="s">
        <v>14</v>
      </c>
    </row>
    <row r="5" spans="2:15" x14ac:dyDescent="0.35">
      <c r="B5" s="98" t="s">
        <v>21</v>
      </c>
      <c r="C5" s="99">
        <v>1</v>
      </c>
      <c r="D5" s="99">
        <v>13</v>
      </c>
      <c r="E5" s="99">
        <v>141</v>
      </c>
      <c r="F5" s="99">
        <v>346</v>
      </c>
      <c r="G5" s="99">
        <v>491</v>
      </c>
      <c r="H5" s="99" t="s">
        <v>546</v>
      </c>
      <c r="I5" s="99" t="s">
        <v>547</v>
      </c>
      <c r="J5" s="99" t="s">
        <v>548</v>
      </c>
      <c r="K5" s="99">
        <v>218</v>
      </c>
      <c r="L5" s="99">
        <v>102</v>
      </c>
      <c r="M5" s="99">
        <v>20</v>
      </c>
      <c r="N5" s="366" t="s">
        <v>432</v>
      </c>
    </row>
    <row r="6" spans="2:15" x14ac:dyDescent="0.35">
      <c r="B6" s="98" t="s">
        <v>22</v>
      </c>
      <c r="C6" s="99">
        <v>2</v>
      </c>
      <c r="D6" s="99">
        <v>28</v>
      </c>
      <c r="E6" s="99">
        <v>71</v>
      </c>
      <c r="F6" s="99">
        <v>439</v>
      </c>
      <c r="G6" s="99">
        <v>986</v>
      </c>
      <c r="H6" s="99" t="s">
        <v>549</v>
      </c>
      <c r="I6" s="99" t="s">
        <v>550</v>
      </c>
      <c r="J6" s="99" t="s">
        <v>362</v>
      </c>
      <c r="K6" s="99">
        <v>679</v>
      </c>
      <c r="L6" s="99">
        <v>304</v>
      </c>
      <c r="M6" s="99">
        <v>37</v>
      </c>
      <c r="N6" s="366" t="s">
        <v>433</v>
      </c>
    </row>
    <row r="7" spans="2:15" x14ac:dyDescent="0.35">
      <c r="B7" s="98" t="s">
        <v>23</v>
      </c>
      <c r="C7" s="99">
        <v>1</v>
      </c>
      <c r="D7" s="99">
        <v>322</v>
      </c>
      <c r="E7" s="99">
        <v>252</v>
      </c>
      <c r="F7" s="99">
        <v>480</v>
      </c>
      <c r="G7" s="99" t="s">
        <v>551</v>
      </c>
      <c r="H7" s="99" t="s">
        <v>552</v>
      </c>
      <c r="I7" s="99" t="s">
        <v>553</v>
      </c>
      <c r="J7" s="99" t="s">
        <v>554</v>
      </c>
      <c r="K7" s="99" t="s">
        <v>555</v>
      </c>
      <c r="L7" s="99">
        <v>539</v>
      </c>
      <c r="M7" s="99">
        <v>179</v>
      </c>
      <c r="N7" s="366" t="s">
        <v>434</v>
      </c>
    </row>
    <row r="8" spans="2:15" x14ac:dyDescent="0.35">
      <c r="B8" s="98" t="s">
        <v>25</v>
      </c>
      <c r="C8" s="99">
        <v>1</v>
      </c>
      <c r="D8" s="99">
        <v>28</v>
      </c>
      <c r="E8" s="99">
        <v>264</v>
      </c>
      <c r="F8" s="99">
        <v>392</v>
      </c>
      <c r="G8" s="99" t="s">
        <v>556</v>
      </c>
      <c r="H8" s="99" t="s">
        <v>557</v>
      </c>
      <c r="I8" s="99" t="s">
        <v>558</v>
      </c>
      <c r="J8" s="99" t="s">
        <v>486</v>
      </c>
      <c r="K8" s="99">
        <v>130</v>
      </c>
      <c r="L8" s="99">
        <v>10</v>
      </c>
      <c r="M8" s="99">
        <v>14</v>
      </c>
      <c r="N8" s="366" t="s">
        <v>435</v>
      </c>
    </row>
    <row r="9" spans="2:15" x14ac:dyDescent="0.35">
      <c r="B9" s="98" t="s">
        <v>27</v>
      </c>
      <c r="C9" s="99">
        <v>2</v>
      </c>
      <c r="D9" s="99">
        <v>11</v>
      </c>
      <c r="E9" s="99">
        <v>43</v>
      </c>
      <c r="F9" s="99">
        <v>152</v>
      </c>
      <c r="G9" s="99">
        <v>263</v>
      </c>
      <c r="H9" s="99">
        <v>868</v>
      </c>
      <c r="I9" s="99" t="s">
        <v>559</v>
      </c>
      <c r="J9" s="99">
        <v>978</v>
      </c>
      <c r="K9" s="99">
        <v>86</v>
      </c>
      <c r="L9" s="99">
        <v>19</v>
      </c>
      <c r="M9" s="99">
        <v>1</v>
      </c>
      <c r="N9" s="366" t="s">
        <v>436</v>
      </c>
    </row>
    <row r="10" spans="2:15" x14ac:dyDescent="0.35">
      <c r="B10" s="98" t="s">
        <v>268</v>
      </c>
      <c r="C10" s="99">
        <v>1</v>
      </c>
      <c r="D10" s="99">
        <v>20</v>
      </c>
      <c r="E10" s="99">
        <v>79</v>
      </c>
      <c r="F10" s="99">
        <v>385</v>
      </c>
      <c r="G10" s="99" t="s">
        <v>560</v>
      </c>
      <c r="H10" s="99" t="s">
        <v>561</v>
      </c>
      <c r="I10" s="99" t="s">
        <v>562</v>
      </c>
      <c r="J10" s="99" t="s">
        <v>563</v>
      </c>
      <c r="K10" s="99">
        <v>488</v>
      </c>
      <c r="L10" s="99">
        <v>315</v>
      </c>
      <c r="M10" s="99">
        <v>32</v>
      </c>
      <c r="N10" s="366" t="s">
        <v>437</v>
      </c>
    </row>
    <row r="11" spans="2:15" x14ac:dyDescent="0.35">
      <c r="B11" s="98" t="s">
        <v>31</v>
      </c>
      <c r="C11" s="99">
        <v>1</v>
      </c>
      <c r="D11" s="99">
        <v>39</v>
      </c>
      <c r="E11" s="99">
        <v>105</v>
      </c>
      <c r="F11" s="99">
        <v>269</v>
      </c>
      <c r="G11" s="99">
        <v>591</v>
      </c>
      <c r="H11" s="99" t="s">
        <v>564</v>
      </c>
      <c r="I11" s="99" t="s">
        <v>565</v>
      </c>
      <c r="J11" s="99" t="s">
        <v>566</v>
      </c>
      <c r="K11" s="99">
        <v>494</v>
      </c>
      <c r="L11" s="99">
        <v>177</v>
      </c>
      <c r="M11" s="99">
        <v>29</v>
      </c>
      <c r="N11" s="366" t="s">
        <v>438</v>
      </c>
    </row>
    <row r="12" spans="2:15" x14ac:dyDescent="0.35">
      <c r="B12" s="98" t="s">
        <v>33</v>
      </c>
      <c r="C12" s="99" t="s">
        <v>5</v>
      </c>
      <c r="D12" s="99">
        <v>8</v>
      </c>
      <c r="E12" s="99">
        <v>27</v>
      </c>
      <c r="F12" s="99">
        <v>141</v>
      </c>
      <c r="G12" s="99">
        <v>529</v>
      </c>
      <c r="H12" s="99">
        <v>877</v>
      </c>
      <c r="I12" s="99" t="s">
        <v>567</v>
      </c>
      <c r="J12" s="99">
        <v>818</v>
      </c>
      <c r="K12" s="99">
        <v>185</v>
      </c>
      <c r="L12" s="99">
        <v>33</v>
      </c>
      <c r="M12" s="99">
        <v>7</v>
      </c>
      <c r="N12" s="366" t="s">
        <v>439</v>
      </c>
    </row>
    <row r="13" spans="2:15" x14ac:dyDescent="0.35">
      <c r="B13" s="98" t="s">
        <v>35</v>
      </c>
      <c r="C13" s="99">
        <v>3</v>
      </c>
      <c r="D13" s="99">
        <v>87</v>
      </c>
      <c r="E13" s="99">
        <v>466</v>
      </c>
      <c r="F13" s="99">
        <v>135</v>
      </c>
      <c r="G13" s="99">
        <v>548</v>
      </c>
      <c r="H13" s="99">
        <v>459</v>
      </c>
      <c r="I13" s="99">
        <v>300</v>
      </c>
      <c r="J13" s="99">
        <v>188</v>
      </c>
      <c r="K13" s="99">
        <v>17</v>
      </c>
      <c r="L13" s="99">
        <v>3</v>
      </c>
      <c r="M13" s="99">
        <v>6</v>
      </c>
      <c r="N13" s="366" t="s">
        <v>440</v>
      </c>
    </row>
    <row r="14" spans="2:15" x14ac:dyDescent="0.35">
      <c r="B14" s="98" t="s">
        <v>37</v>
      </c>
      <c r="C14" s="99">
        <v>1</v>
      </c>
      <c r="D14" s="99">
        <v>30</v>
      </c>
      <c r="E14" s="99">
        <v>38</v>
      </c>
      <c r="F14" s="99">
        <v>261</v>
      </c>
      <c r="G14" s="99">
        <v>623</v>
      </c>
      <c r="H14" s="99" t="s">
        <v>568</v>
      </c>
      <c r="I14" s="99" t="s">
        <v>569</v>
      </c>
      <c r="J14" s="99" t="s">
        <v>570</v>
      </c>
      <c r="K14" s="99">
        <v>296</v>
      </c>
      <c r="L14" s="99">
        <v>98</v>
      </c>
      <c r="M14" s="99">
        <v>57</v>
      </c>
      <c r="N14" s="366" t="s">
        <v>441</v>
      </c>
    </row>
    <row r="15" spans="2:15" x14ac:dyDescent="0.35">
      <c r="B15" s="98" t="s">
        <v>38</v>
      </c>
      <c r="C15" s="99">
        <v>1</v>
      </c>
      <c r="D15" s="99">
        <v>138</v>
      </c>
      <c r="E15" s="99">
        <v>857</v>
      </c>
      <c r="F15" s="99" t="s">
        <v>571</v>
      </c>
      <c r="G15" s="99" t="s">
        <v>572</v>
      </c>
      <c r="H15" s="99" t="s">
        <v>573</v>
      </c>
      <c r="I15" s="99" t="s">
        <v>574</v>
      </c>
      <c r="J15" s="99" t="s">
        <v>575</v>
      </c>
      <c r="K15" s="99">
        <v>681</v>
      </c>
      <c r="L15" s="99">
        <v>255</v>
      </c>
      <c r="M15" s="99">
        <v>100</v>
      </c>
      <c r="N15" s="366" t="s">
        <v>442</v>
      </c>
    </row>
    <row r="16" spans="2:15" x14ac:dyDescent="0.35">
      <c r="B16" s="98" t="s">
        <v>39</v>
      </c>
      <c r="C16" s="99">
        <v>122</v>
      </c>
      <c r="D16" s="99">
        <v>41</v>
      </c>
      <c r="E16" s="99">
        <v>268</v>
      </c>
      <c r="F16" s="99">
        <v>588</v>
      </c>
      <c r="G16" s="99" t="s">
        <v>359</v>
      </c>
      <c r="H16" s="99" t="s">
        <v>576</v>
      </c>
      <c r="I16" s="99" t="s">
        <v>577</v>
      </c>
      <c r="J16" s="99" t="s">
        <v>578</v>
      </c>
      <c r="K16" s="99">
        <v>515</v>
      </c>
      <c r="L16" s="99">
        <v>133</v>
      </c>
      <c r="M16" s="99">
        <v>33</v>
      </c>
      <c r="N16" s="366" t="s">
        <v>443</v>
      </c>
    </row>
    <row r="17" spans="2:14" x14ac:dyDescent="0.35">
      <c r="B17" s="98" t="s">
        <v>42</v>
      </c>
      <c r="C17" s="99" t="s">
        <v>5</v>
      </c>
      <c r="D17" s="99">
        <v>1</v>
      </c>
      <c r="E17" s="99">
        <v>20</v>
      </c>
      <c r="F17" s="99">
        <v>133</v>
      </c>
      <c r="G17" s="99">
        <v>340</v>
      </c>
      <c r="H17" s="99">
        <v>719</v>
      </c>
      <c r="I17" s="99" t="s">
        <v>579</v>
      </c>
      <c r="J17" s="99">
        <v>870</v>
      </c>
      <c r="K17" s="99">
        <v>184</v>
      </c>
      <c r="L17" s="99">
        <v>38</v>
      </c>
      <c r="M17" s="99">
        <v>2</v>
      </c>
      <c r="N17" s="366" t="s">
        <v>444</v>
      </c>
    </row>
    <row r="18" spans="2:14" x14ac:dyDescent="0.35">
      <c r="B18" s="98" t="s">
        <v>43</v>
      </c>
      <c r="C18" s="99">
        <v>3</v>
      </c>
      <c r="D18" s="99">
        <v>26</v>
      </c>
      <c r="E18" s="99">
        <v>51</v>
      </c>
      <c r="F18" s="99">
        <v>149</v>
      </c>
      <c r="G18" s="99">
        <v>542</v>
      </c>
      <c r="H18" s="99">
        <v>844</v>
      </c>
      <c r="I18" s="99" t="s">
        <v>580</v>
      </c>
      <c r="J18" s="99" t="s">
        <v>461</v>
      </c>
      <c r="K18" s="99" t="s">
        <v>581</v>
      </c>
      <c r="L18" s="99">
        <v>716</v>
      </c>
      <c r="M18" s="99">
        <v>205</v>
      </c>
      <c r="N18" s="366" t="s">
        <v>445</v>
      </c>
    </row>
    <row r="19" spans="2:14" x14ac:dyDescent="0.35">
      <c r="B19" s="98" t="s">
        <v>44</v>
      </c>
      <c r="C19" s="99">
        <v>2</v>
      </c>
      <c r="D19" s="99">
        <v>94</v>
      </c>
      <c r="E19" s="99">
        <v>567</v>
      </c>
      <c r="F19" s="99" t="s">
        <v>582</v>
      </c>
      <c r="G19" s="99" t="s">
        <v>583</v>
      </c>
      <c r="H19" s="99" t="s">
        <v>584</v>
      </c>
      <c r="I19" s="99" t="s">
        <v>585</v>
      </c>
      <c r="J19" s="99" t="s">
        <v>586</v>
      </c>
      <c r="K19" s="99" t="s">
        <v>587</v>
      </c>
      <c r="L19" s="99">
        <v>726</v>
      </c>
      <c r="M19" s="99">
        <v>212</v>
      </c>
      <c r="N19" s="366" t="s">
        <v>446</v>
      </c>
    </row>
    <row r="20" spans="2:14" x14ac:dyDescent="0.35">
      <c r="B20" s="98" t="s">
        <v>45</v>
      </c>
      <c r="C20" s="99">
        <v>1</v>
      </c>
      <c r="D20" s="99">
        <v>13</v>
      </c>
      <c r="E20" s="99">
        <v>111</v>
      </c>
      <c r="F20" s="99">
        <v>335</v>
      </c>
      <c r="G20" s="99">
        <v>392</v>
      </c>
      <c r="H20" s="99">
        <v>613</v>
      </c>
      <c r="I20" s="99">
        <v>994</v>
      </c>
      <c r="J20" s="99">
        <v>982</v>
      </c>
      <c r="K20" s="99">
        <v>458</v>
      </c>
      <c r="L20" s="99">
        <v>296</v>
      </c>
      <c r="M20" s="99">
        <v>32</v>
      </c>
      <c r="N20" s="366" t="s">
        <v>447</v>
      </c>
    </row>
    <row r="21" spans="2:14" x14ac:dyDescent="0.35">
      <c r="B21" s="98" t="s">
        <v>46</v>
      </c>
      <c r="C21" s="99">
        <v>6</v>
      </c>
      <c r="D21" s="99">
        <v>94</v>
      </c>
      <c r="E21" s="99">
        <v>265</v>
      </c>
      <c r="F21" s="99">
        <v>584</v>
      </c>
      <c r="G21" s="99">
        <v>766</v>
      </c>
      <c r="H21" s="99" t="s">
        <v>588</v>
      </c>
      <c r="I21" s="99" t="s">
        <v>589</v>
      </c>
      <c r="J21" s="99" t="s">
        <v>590</v>
      </c>
      <c r="K21" s="99">
        <v>294</v>
      </c>
      <c r="L21" s="99">
        <v>84</v>
      </c>
      <c r="M21" s="99">
        <v>12</v>
      </c>
      <c r="N21" s="366" t="s">
        <v>448</v>
      </c>
    </row>
    <row r="22" spans="2:14" x14ac:dyDescent="0.35">
      <c r="B22" s="98" t="s">
        <v>47</v>
      </c>
      <c r="C22" s="99">
        <v>1</v>
      </c>
      <c r="D22" s="99">
        <v>7</v>
      </c>
      <c r="E22" s="99">
        <v>28</v>
      </c>
      <c r="F22" s="99">
        <v>158</v>
      </c>
      <c r="G22" s="99">
        <v>446</v>
      </c>
      <c r="H22" s="99" t="s">
        <v>591</v>
      </c>
      <c r="I22" s="99">
        <v>999</v>
      </c>
      <c r="J22" s="99">
        <v>744</v>
      </c>
      <c r="K22" s="99">
        <v>87</v>
      </c>
      <c r="L22" s="99">
        <v>23</v>
      </c>
      <c r="M22" s="99">
        <v>9</v>
      </c>
      <c r="N22" s="366" t="s">
        <v>449</v>
      </c>
    </row>
    <row r="23" spans="2:14" x14ac:dyDescent="0.35">
      <c r="B23" s="98" t="s">
        <v>55</v>
      </c>
      <c r="C23" s="99">
        <v>532</v>
      </c>
      <c r="D23" s="99" t="s">
        <v>592</v>
      </c>
      <c r="E23" s="99" t="s">
        <v>593</v>
      </c>
      <c r="F23" s="99" t="s">
        <v>594</v>
      </c>
      <c r="G23" s="99" t="s">
        <v>595</v>
      </c>
      <c r="H23" s="99" t="s">
        <v>596</v>
      </c>
      <c r="I23" s="99" t="s">
        <v>597</v>
      </c>
      <c r="J23" s="99" t="s">
        <v>598</v>
      </c>
      <c r="K23" s="99" t="s">
        <v>599</v>
      </c>
      <c r="L23" s="99" t="s">
        <v>600</v>
      </c>
      <c r="M23" s="99">
        <v>544</v>
      </c>
      <c r="N23" s="366" t="s">
        <v>453</v>
      </c>
    </row>
    <row r="24" spans="2:14" x14ac:dyDescent="0.35">
      <c r="B24" s="98" t="s">
        <v>56</v>
      </c>
      <c r="C24" s="99">
        <v>2</v>
      </c>
      <c r="D24" s="99">
        <v>17</v>
      </c>
      <c r="E24" s="99">
        <v>34</v>
      </c>
      <c r="F24" s="99">
        <v>148</v>
      </c>
      <c r="G24" s="99">
        <v>210</v>
      </c>
      <c r="H24" s="99">
        <v>654</v>
      </c>
      <c r="I24" s="99" t="s">
        <v>601</v>
      </c>
      <c r="J24" s="99" t="s">
        <v>602</v>
      </c>
      <c r="K24" s="99">
        <v>470</v>
      </c>
      <c r="L24" s="99">
        <v>133</v>
      </c>
      <c r="M24" s="99">
        <v>6</v>
      </c>
      <c r="N24" s="366" t="s">
        <v>454</v>
      </c>
    </row>
    <row r="25" spans="2:14" x14ac:dyDescent="0.35">
      <c r="B25" s="98" t="s">
        <v>269</v>
      </c>
      <c r="C25" s="99">
        <v>1</v>
      </c>
      <c r="D25" s="99">
        <v>5</v>
      </c>
      <c r="E25" s="99">
        <v>68</v>
      </c>
      <c r="F25" s="99">
        <v>200</v>
      </c>
      <c r="G25" s="99">
        <v>598</v>
      </c>
      <c r="H25" s="99" t="s">
        <v>603</v>
      </c>
      <c r="I25" s="99" t="s">
        <v>360</v>
      </c>
      <c r="J25" s="99" t="s">
        <v>604</v>
      </c>
      <c r="K25" s="99">
        <v>237</v>
      </c>
      <c r="L25" s="99">
        <v>75</v>
      </c>
      <c r="M25" s="99">
        <v>12</v>
      </c>
      <c r="N25" s="366" t="s">
        <v>455</v>
      </c>
    </row>
    <row r="26" spans="2:14" x14ac:dyDescent="0.35">
      <c r="B26" s="98" t="s">
        <v>57</v>
      </c>
      <c r="C26" s="99">
        <v>2</v>
      </c>
      <c r="D26" s="99">
        <v>3</v>
      </c>
      <c r="E26" s="99">
        <v>37</v>
      </c>
      <c r="F26" s="99">
        <v>152</v>
      </c>
      <c r="G26" s="99">
        <v>363</v>
      </c>
      <c r="H26" s="99" t="s">
        <v>605</v>
      </c>
      <c r="I26" s="99" t="s">
        <v>452</v>
      </c>
      <c r="J26" s="99" t="s">
        <v>606</v>
      </c>
      <c r="K26" s="99">
        <v>340</v>
      </c>
      <c r="L26" s="99">
        <v>103</v>
      </c>
      <c r="M26" s="99">
        <v>15</v>
      </c>
      <c r="N26" s="366" t="s">
        <v>456</v>
      </c>
    </row>
    <row r="27" spans="2:14" x14ac:dyDescent="0.35">
      <c r="B27" s="98" t="s">
        <v>270</v>
      </c>
      <c r="C27" s="99">
        <v>331</v>
      </c>
      <c r="D27" s="99" t="s">
        <v>607</v>
      </c>
      <c r="E27" s="99" t="s">
        <v>608</v>
      </c>
      <c r="F27" s="99" t="s">
        <v>609</v>
      </c>
      <c r="G27" s="99" t="s">
        <v>610</v>
      </c>
      <c r="H27" s="99" t="s">
        <v>611</v>
      </c>
      <c r="I27" s="99" t="s">
        <v>612</v>
      </c>
      <c r="J27" s="99" t="s">
        <v>613</v>
      </c>
      <c r="K27" s="99" t="s">
        <v>614</v>
      </c>
      <c r="L27" s="99">
        <v>807</v>
      </c>
      <c r="M27" s="99">
        <v>202</v>
      </c>
      <c r="N27" s="366" t="s">
        <v>519</v>
      </c>
    </row>
    <row r="28" spans="2:14" x14ac:dyDescent="0.35">
      <c r="B28" s="100" t="s">
        <v>14</v>
      </c>
      <c r="C28" s="367" t="s">
        <v>615</v>
      </c>
      <c r="D28" s="367" t="s">
        <v>616</v>
      </c>
      <c r="E28" s="367" t="s">
        <v>617</v>
      </c>
      <c r="F28" s="367" t="s">
        <v>618</v>
      </c>
      <c r="G28" s="367" t="s">
        <v>619</v>
      </c>
      <c r="H28" s="367" t="s">
        <v>620</v>
      </c>
      <c r="I28" s="367" t="s">
        <v>621</v>
      </c>
      <c r="J28" s="367" t="s">
        <v>622</v>
      </c>
      <c r="K28" s="367" t="s">
        <v>623</v>
      </c>
      <c r="L28" s="367" t="s">
        <v>624</v>
      </c>
      <c r="M28" s="367" t="s">
        <v>625</v>
      </c>
      <c r="N28" s="367" t="s">
        <v>400</v>
      </c>
    </row>
  </sheetData>
  <hyperlinks>
    <hyperlink ref="O1" location="'Cot°. Trimestrielles H EPST'!A1" display="Variable suivante" xr:uid="{197D4F99-48A2-478A-95F6-6F4CD40D5D02}"/>
    <hyperlink ref="O2" location="'Cot. par adm. pub et prov HEPST'!A1" display="Variable précédente" xr:uid="{148743FB-972C-410F-96B5-749B00862836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0"/>
  </sheetPr>
  <dimension ref="A1:I37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11" style="12" customWidth="1"/>
    <col min="3" max="3" width="24.08203125" style="12" customWidth="1"/>
    <col min="4" max="4" width="24.1640625" style="12" customWidth="1"/>
    <col min="5" max="5" width="27" style="12" customWidth="1"/>
    <col min="6" max="6" width="11" style="12"/>
    <col min="7" max="7" width="19" style="12" bestFit="1" customWidth="1"/>
    <col min="8" max="8" width="11" style="12"/>
    <col min="9" max="9" width="12.33203125" style="12" bestFit="1" customWidth="1"/>
    <col min="10" max="16384" width="11" style="12"/>
  </cols>
  <sheetData>
    <row r="1" spans="1:6" x14ac:dyDescent="0.35">
      <c r="A1" s="16"/>
      <c r="F1" s="250" t="s">
        <v>260</v>
      </c>
    </row>
    <row r="2" spans="1:6" ht="18" x14ac:dyDescent="0.4">
      <c r="B2" s="11" t="s">
        <v>1113</v>
      </c>
      <c r="F2" s="94" t="s">
        <v>261</v>
      </c>
    </row>
    <row r="3" spans="1:6" x14ac:dyDescent="0.35">
      <c r="A3" s="16"/>
    </row>
    <row r="4" spans="1:6" x14ac:dyDescent="0.35">
      <c r="A4" s="16"/>
      <c r="B4" s="17" t="s">
        <v>70</v>
      </c>
      <c r="C4" s="13" t="s">
        <v>636</v>
      </c>
      <c r="D4" s="13" t="s">
        <v>637</v>
      </c>
      <c r="E4" s="13" t="s">
        <v>14</v>
      </c>
    </row>
    <row r="5" spans="1:6" x14ac:dyDescent="0.35">
      <c r="B5" s="32">
        <v>2017</v>
      </c>
      <c r="C5" s="27">
        <v>1587061941</v>
      </c>
      <c r="D5" s="27" t="s">
        <v>5</v>
      </c>
      <c r="E5" s="27">
        <v>1587061941</v>
      </c>
    </row>
    <row r="6" spans="1:6" x14ac:dyDescent="0.35">
      <c r="B6" s="30" t="s">
        <v>71</v>
      </c>
      <c r="C6" s="31">
        <v>1587061941</v>
      </c>
      <c r="D6" s="31" t="s">
        <v>5</v>
      </c>
      <c r="E6" s="31">
        <v>1587061941</v>
      </c>
    </row>
    <row r="7" spans="1:6" x14ac:dyDescent="0.35">
      <c r="B7" s="32">
        <v>2018</v>
      </c>
      <c r="C7" s="27">
        <v>6299612435.75</v>
      </c>
      <c r="D7" s="27">
        <v>12601114944.25</v>
      </c>
      <c r="E7" s="27">
        <v>18900727380</v>
      </c>
    </row>
    <row r="8" spans="1:6" x14ac:dyDescent="0.35">
      <c r="B8" s="7" t="s">
        <v>72</v>
      </c>
      <c r="C8" s="8">
        <v>1569631142.1900001</v>
      </c>
      <c r="D8" s="8">
        <v>3139733220.8099999</v>
      </c>
      <c r="E8" s="8">
        <v>4709364363</v>
      </c>
    </row>
    <row r="9" spans="1:6" x14ac:dyDescent="0.35">
      <c r="B9" s="7" t="s">
        <v>73</v>
      </c>
      <c r="C9" s="8">
        <v>1571201524.1300001</v>
      </c>
      <c r="D9" s="8">
        <v>3142874455.8699999</v>
      </c>
      <c r="E9" s="8">
        <v>4714075980</v>
      </c>
    </row>
    <row r="10" spans="1:6" x14ac:dyDescent="0.35">
      <c r="B10" s="7" t="s">
        <v>74</v>
      </c>
      <c r="C10" s="8">
        <v>1578880972.1099999</v>
      </c>
      <c r="D10" s="8">
        <v>3158235655.8899999</v>
      </c>
      <c r="E10" s="8">
        <v>4737116628</v>
      </c>
    </row>
    <row r="11" spans="1:6" x14ac:dyDescent="0.35">
      <c r="B11" s="18" t="s">
        <v>71</v>
      </c>
      <c r="C11" s="25">
        <v>1579898797.3199999</v>
      </c>
      <c r="D11" s="25">
        <v>3160271611.6799998</v>
      </c>
      <c r="E11" s="25">
        <v>4740170409</v>
      </c>
    </row>
    <row r="12" spans="1:6" x14ac:dyDescent="0.35">
      <c r="B12" s="32">
        <v>2019</v>
      </c>
      <c r="C12" s="27">
        <v>8203693722</v>
      </c>
      <c r="D12" s="27">
        <v>16407387450</v>
      </c>
      <c r="E12" s="27">
        <v>24611081172</v>
      </c>
    </row>
    <row r="13" spans="1:6" x14ac:dyDescent="0.35">
      <c r="B13" s="7" t="s">
        <v>72</v>
      </c>
      <c r="C13" s="8">
        <v>1589470572</v>
      </c>
      <c r="D13" s="8">
        <v>3178941144</v>
      </c>
      <c r="E13" s="8">
        <v>4768411716</v>
      </c>
    </row>
    <row r="14" spans="1:6" x14ac:dyDescent="0.35">
      <c r="B14" s="7" t="s">
        <v>73</v>
      </c>
      <c r="C14" s="8">
        <v>2169708798</v>
      </c>
      <c r="D14" s="8">
        <v>4339417596</v>
      </c>
      <c r="E14" s="8">
        <v>6509126394</v>
      </c>
    </row>
    <row r="15" spans="1:6" x14ac:dyDescent="0.35">
      <c r="B15" s="7" t="s">
        <v>74</v>
      </c>
      <c r="C15" s="8">
        <v>2185610211</v>
      </c>
      <c r="D15" s="8">
        <v>4371220425</v>
      </c>
      <c r="E15" s="8">
        <v>6556830636</v>
      </c>
    </row>
    <row r="16" spans="1:6" x14ac:dyDescent="0.35">
      <c r="B16" s="18" t="s">
        <v>71</v>
      </c>
      <c r="C16" s="25">
        <v>2258904141</v>
      </c>
      <c r="D16" s="25">
        <v>4517808285</v>
      </c>
      <c r="E16" s="25">
        <v>6776712426</v>
      </c>
    </row>
    <row r="17" spans="2:9" x14ac:dyDescent="0.35">
      <c r="B17" s="32">
        <v>2020</v>
      </c>
      <c r="C17" s="105">
        <v>10839097813.23</v>
      </c>
      <c r="D17" s="105">
        <v>22471726597.459999</v>
      </c>
      <c r="E17" s="105">
        <v>33310824410.689999</v>
      </c>
      <c r="F17" s="75"/>
      <c r="G17" s="75"/>
    </row>
    <row r="18" spans="2:9" x14ac:dyDescent="0.35">
      <c r="B18" s="7" t="s">
        <v>72</v>
      </c>
      <c r="C18" s="8">
        <v>2514154221.6300001</v>
      </c>
      <c r="D18" s="8">
        <v>5028308443.2600002</v>
      </c>
      <c r="E18" s="8">
        <v>7542462664.8900003</v>
      </c>
    </row>
    <row r="19" spans="2:9" x14ac:dyDescent="0.35">
      <c r="B19" s="7" t="s">
        <v>73</v>
      </c>
      <c r="C19" s="8">
        <v>2777457960</v>
      </c>
      <c r="D19" s="8">
        <v>6348446891</v>
      </c>
      <c r="E19" s="8">
        <v>9125904851</v>
      </c>
    </row>
    <row r="20" spans="2:9" x14ac:dyDescent="0.35">
      <c r="B20" s="7" t="s">
        <v>74</v>
      </c>
      <c r="C20" s="8">
        <v>2777389270.7399998</v>
      </c>
      <c r="D20" s="8">
        <v>5554778541.4799995</v>
      </c>
      <c r="E20" s="8">
        <v>8332167812.2200003</v>
      </c>
    </row>
    <row r="21" spans="2:9" x14ac:dyDescent="0.35">
      <c r="B21" s="18" t="s">
        <v>71</v>
      </c>
      <c r="C21" s="25">
        <v>2770096360.8600001</v>
      </c>
      <c r="D21" s="25">
        <v>5540192721.7200003</v>
      </c>
      <c r="E21" s="25">
        <v>8310289082.5799999</v>
      </c>
    </row>
    <row r="22" spans="2:9" x14ac:dyDescent="0.35">
      <c r="B22" s="32">
        <v>2021</v>
      </c>
      <c r="C22" s="205">
        <v>11367585991.549351</v>
      </c>
      <c r="D22" s="205">
        <v>22735171983.098701</v>
      </c>
      <c r="E22" s="205">
        <v>34102757974.648041</v>
      </c>
    </row>
    <row r="23" spans="2:9" x14ac:dyDescent="0.35">
      <c r="B23" s="7" t="s">
        <v>72</v>
      </c>
      <c r="C23" s="103">
        <v>2757650276.6063352</v>
      </c>
      <c r="D23" s="103">
        <v>5515300553.2126703</v>
      </c>
      <c r="E23" s="103">
        <v>8272950829.819006</v>
      </c>
      <c r="G23" s="75"/>
    </row>
    <row r="24" spans="2:9" x14ac:dyDescent="0.35">
      <c r="B24" s="7" t="s">
        <v>73</v>
      </c>
      <c r="C24" s="103">
        <v>2749505928.476346</v>
      </c>
      <c r="D24" s="103">
        <v>5499011856.952692</v>
      </c>
      <c r="E24" s="103">
        <v>8248517785.429038</v>
      </c>
      <c r="G24" s="75"/>
    </row>
    <row r="25" spans="2:9" x14ac:dyDescent="0.35">
      <c r="B25" s="7" t="s">
        <v>74</v>
      </c>
      <c r="C25" s="103">
        <v>2748819328.4699998</v>
      </c>
      <c r="D25" s="103">
        <v>5497638656.9399996</v>
      </c>
      <c r="E25" s="103">
        <v>8246457985.4099998</v>
      </c>
      <c r="G25" s="75"/>
    </row>
    <row r="26" spans="2:9" x14ac:dyDescent="0.35">
      <c r="B26" s="18" t="s">
        <v>71</v>
      </c>
      <c r="C26" s="104">
        <v>3111610457.9966698</v>
      </c>
      <c r="D26" s="104">
        <v>6223220915.9933395</v>
      </c>
      <c r="E26" s="104">
        <v>9334831373.9899998</v>
      </c>
      <c r="G26" s="75"/>
      <c r="I26" s="75"/>
    </row>
    <row r="27" spans="2:9" x14ac:dyDescent="0.35">
      <c r="B27" s="32">
        <v>2022</v>
      </c>
      <c r="C27" s="258" t="s">
        <v>363</v>
      </c>
      <c r="D27" s="258" t="s">
        <v>364</v>
      </c>
      <c r="E27" s="258" t="s">
        <v>365</v>
      </c>
    </row>
    <row r="28" spans="2:9" x14ac:dyDescent="0.35">
      <c r="B28" s="7" t="s">
        <v>72</v>
      </c>
      <c r="C28" s="99" t="s">
        <v>366</v>
      </c>
      <c r="D28" s="99" t="s">
        <v>367</v>
      </c>
      <c r="E28" s="99" t="s">
        <v>368</v>
      </c>
    </row>
    <row r="29" spans="2:9" x14ac:dyDescent="0.35">
      <c r="B29" s="7" t="s">
        <v>73</v>
      </c>
      <c r="C29" s="99" t="s">
        <v>369</v>
      </c>
      <c r="D29" s="99" t="s">
        <v>370</v>
      </c>
      <c r="E29" s="99" t="s">
        <v>371</v>
      </c>
    </row>
    <row r="30" spans="2:9" x14ac:dyDescent="0.35">
      <c r="B30" s="7" t="s">
        <v>74</v>
      </c>
      <c r="C30" s="99" t="s">
        <v>372</v>
      </c>
      <c r="D30" s="99" t="s">
        <v>373</v>
      </c>
      <c r="E30" s="99" t="s">
        <v>374</v>
      </c>
    </row>
    <row r="31" spans="2:9" x14ac:dyDescent="0.35">
      <c r="B31" s="18" t="s">
        <v>71</v>
      </c>
      <c r="C31" s="226" t="s">
        <v>375</v>
      </c>
      <c r="D31" s="226" t="s">
        <v>376</v>
      </c>
      <c r="E31" s="226" t="s">
        <v>377</v>
      </c>
    </row>
    <row r="32" spans="2:9" x14ac:dyDescent="0.35">
      <c r="B32" s="32">
        <v>2023</v>
      </c>
      <c r="C32" s="101" t="s">
        <v>626</v>
      </c>
      <c r="D32" s="101" t="s">
        <v>627</v>
      </c>
      <c r="E32" s="101">
        <v>100102977459</v>
      </c>
    </row>
    <row r="33" spans="2:5" x14ac:dyDescent="0.35">
      <c r="B33" s="7" t="s">
        <v>72</v>
      </c>
      <c r="C33" s="99" t="s">
        <v>628</v>
      </c>
      <c r="D33" s="99" t="s">
        <v>629</v>
      </c>
      <c r="E33" s="99">
        <v>13402433193</v>
      </c>
    </row>
    <row r="34" spans="2:5" x14ac:dyDescent="0.35">
      <c r="B34" s="7" t="s">
        <v>73</v>
      </c>
      <c r="C34" s="99" t="s">
        <v>630</v>
      </c>
      <c r="D34" s="99" t="s">
        <v>631</v>
      </c>
      <c r="E34" s="99">
        <v>23877487374</v>
      </c>
    </row>
    <row r="35" spans="2:5" x14ac:dyDescent="0.35">
      <c r="B35" s="7" t="s">
        <v>74</v>
      </c>
      <c r="C35" s="99" t="s">
        <v>632</v>
      </c>
      <c r="D35" s="99" t="s">
        <v>633</v>
      </c>
      <c r="E35" s="99">
        <v>25536738342</v>
      </c>
    </row>
    <row r="36" spans="2:5" x14ac:dyDescent="0.35">
      <c r="B36" s="18" t="s">
        <v>71</v>
      </c>
      <c r="C36" s="226" t="s">
        <v>634</v>
      </c>
      <c r="D36" s="226" t="s">
        <v>635</v>
      </c>
      <c r="E36" s="226">
        <v>37286318550</v>
      </c>
    </row>
    <row r="37" spans="2:5" x14ac:dyDescent="0.35">
      <c r="E37" s="75"/>
    </row>
  </sheetData>
  <hyperlinks>
    <hyperlink ref="F1" location="'Cot°. Trimestrielles EPST'!A1" display="Variable suivante" xr:uid="{00000000-0004-0000-0900-000000000000}"/>
    <hyperlink ref="F2" location="'Cot. adm. pub. et grade HEPST'!A1" display="Variable précédente" xr:uid="{00000000-0004-0000-09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D482-7F85-4120-B296-C3D06A247DE2}">
  <sheetPr>
    <tabColor theme="0"/>
  </sheetPr>
  <dimension ref="A1:H10"/>
  <sheetViews>
    <sheetView workbookViewId="0"/>
  </sheetViews>
  <sheetFormatPr baseColWidth="10" defaultColWidth="10.6640625" defaultRowHeight="15.5" x14ac:dyDescent="0.35"/>
  <cols>
    <col min="1" max="1" width="12.58203125" style="248" customWidth="1"/>
    <col min="2" max="2" width="25.4140625" style="248" customWidth="1"/>
    <col min="3" max="3" width="23.58203125" style="248" customWidth="1"/>
    <col min="4" max="4" width="22.1640625" style="248" customWidth="1"/>
    <col min="5" max="5" width="23.75" style="248" customWidth="1"/>
    <col min="6" max="16384" width="10.6640625" style="248"/>
  </cols>
  <sheetData>
    <row r="1" spans="1:8" x14ac:dyDescent="0.35">
      <c r="A1" s="16"/>
      <c r="B1" s="249"/>
      <c r="C1" s="249"/>
      <c r="D1" s="249"/>
      <c r="E1" s="249"/>
      <c r="F1" s="250" t="s">
        <v>260</v>
      </c>
      <c r="H1" s="249"/>
    </row>
    <row r="2" spans="1:8" ht="18" x14ac:dyDescent="0.4">
      <c r="A2" s="12"/>
      <c r="B2" s="251" t="s">
        <v>1114</v>
      </c>
      <c r="C2" s="249"/>
      <c r="D2" s="249"/>
      <c r="E2" s="249"/>
      <c r="F2" s="252" t="s">
        <v>261</v>
      </c>
      <c r="H2" s="249"/>
    </row>
    <row r="3" spans="1:8" x14ac:dyDescent="0.35">
      <c r="A3" s="259"/>
      <c r="B3" s="249"/>
      <c r="C3" s="249"/>
      <c r="D3" s="249"/>
      <c r="E3" s="249"/>
      <c r="F3" s="249"/>
      <c r="G3" s="249"/>
      <c r="H3" s="249"/>
    </row>
    <row r="4" spans="1:8" x14ac:dyDescent="0.35">
      <c r="A4" s="259"/>
      <c r="B4" s="17" t="s">
        <v>70</v>
      </c>
      <c r="C4" s="13" t="s">
        <v>636</v>
      </c>
      <c r="D4" s="13" t="s">
        <v>637</v>
      </c>
      <c r="E4" s="13" t="s">
        <v>14</v>
      </c>
      <c r="F4" s="249"/>
      <c r="G4" s="249"/>
      <c r="H4" s="249"/>
    </row>
    <row r="5" spans="1:8" x14ac:dyDescent="0.35">
      <c r="A5" s="249"/>
      <c r="B5" s="32">
        <v>2023</v>
      </c>
      <c r="C5" s="101" t="s">
        <v>639</v>
      </c>
      <c r="D5" s="101" t="s">
        <v>640</v>
      </c>
      <c r="E5" s="101" t="s">
        <v>641</v>
      </c>
      <c r="F5" s="249"/>
      <c r="G5" s="249"/>
      <c r="H5" s="249"/>
    </row>
    <row r="6" spans="1:8" x14ac:dyDescent="0.35">
      <c r="A6" s="249"/>
      <c r="B6" s="7" t="s">
        <v>72</v>
      </c>
      <c r="C6" s="99" t="s">
        <v>5</v>
      </c>
      <c r="D6" s="99" t="s">
        <v>5</v>
      </c>
      <c r="E6" s="99" t="s">
        <v>5</v>
      </c>
      <c r="F6" s="249"/>
      <c r="G6" s="249"/>
      <c r="H6" s="249"/>
    </row>
    <row r="7" spans="1:8" x14ac:dyDescent="0.35">
      <c r="A7" s="249"/>
      <c r="B7" s="7" t="s">
        <v>73</v>
      </c>
      <c r="C7" s="99" t="s">
        <v>642</v>
      </c>
      <c r="D7" s="99" t="s">
        <v>643</v>
      </c>
      <c r="E7" s="99">
        <v>59602593836</v>
      </c>
      <c r="F7" s="249"/>
      <c r="G7" s="249"/>
      <c r="H7" s="249"/>
    </row>
    <row r="8" spans="1:8" x14ac:dyDescent="0.35">
      <c r="A8" s="249"/>
      <c r="B8" s="7" t="s">
        <v>74</v>
      </c>
      <c r="C8" s="99" t="s">
        <v>644</v>
      </c>
      <c r="D8" s="99" t="s">
        <v>645</v>
      </c>
      <c r="E8" s="99">
        <v>60916502373</v>
      </c>
      <c r="F8" s="249"/>
      <c r="G8" s="249"/>
      <c r="H8" s="249"/>
    </row>
    <row r="9" spans="1:8" x14ac:dyDescent="0.35">
      <c r="A9" s="249"/>
      <c r="B9" s="18" t="s">
        <v>71</v>
      </c>
      <c r="C9" s="226" t="s">
        <v>646</v>
      </c>
      <c r="D9" s="226" t="s">
        <v>647</v>
      </c>
      <c r="E9" s="226">
        <v>60937011508</v>
      </c>
      <c r="F9" s="249"/>
      <c r="G9" s="249"/>
      <c r="H9" s="249"/>
    </row>
    <row r="10" spans="1:8" x14ac:dyDescent="0.35">
      <c r="E10" s="438"/>
    </row>
  </sheetData>
  <hyperlinks>
    <hyperlink ref="F1" location="'Cot°. par province TTC'!A1" display="Variable suivante" xr:uid="{BBE3394A-153C-48F1-A12F-986B0D4DB0B5}"/>
    <hyperlink ref="F2" location="'Cot°. Trimestrielles H EPST'!A1" display="Variable précédente" xr:uid="{F4ADE19F-6791-4020-9BEA-C093B7113FBB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B1:R32"/>
  <sheetViews>
    <sheetView showGridLines="0" workbookViewId="0"/>
  </sheetViews>
  <sheetFormatPr baseColWidth="10" defaultColWidth="11" defaultRowHeight="15.5" x14ac:dyDescent="0.35"/>
  <cols>
    <col min="1" max="2" width="11" style="12"/>
    <col min="3" max="3" width="12" style="12" bestFit="1" customWidth="1"/>
    <col min="4" max="4" width="17.25" style="12" customWidth="1"/>
    <col min="5" max="5" width="16.83203125" style="12" customWidth="1"/>
    <col min="6" max="6" width="14.83203125" style="12" bestFit="1" customWidth="1"/>
    <col min="7" max="7" width="13.83203125" style="12" bestFit="1" customWidth="1"/>
    <col min="8" max="8" width="11" style="12"/>
    <col min="9" max="9" width="19" style="12" bestFit="1" customWidth="1"/>
    <col min="10" max="15" width="11" style="12"/>
    <col min="16" max="18" width="12.33203125" style="12" bestFit="1" customWidth="1"/>
    <col min="19" max="16384" width="11" style="12"/>
  </cols>
  <sheetData>
    <row r="1" spans="2:18" x14ac:dyDescent="0.35">
      <c r="J1" s="93" t="s">
        <v>260</v>
      </c>
    </row>
    <row r="2" spans="2:18" ht="18" x14ac:dyDescent="0.4">
      <c r="B2" s="11" t="s">
        <v>1093</v>
      </c>
      <c r="J2" s="94" t="s">
        <v>261</v>
      </c>
    </row>
    <row r="3" spans="2:18" x14ac:dyDescent="0.35">
      <c r="B3" s="476"/>
      <c r="C3" s="476"/>
      <c r="D3" s="476"/>
      <c r="E3" s="476"/>
      <c r="F3" s="476"/>
      <c r="G3" s="477"/>
    </row>
    <row r="4" spans="2:18" x14ac:dyDescent="0.35">
      <c r="B4" s="89" t="s">
        <v>6</v>
      </c>
      <c r="C4" s="89" t="s">
        <v>16</v>
      </c>
      <c r="D4" s="32" t="s">
        <v>75</v>
      </c>
      <c r="E4" s="32" t="s">
        <v>76</v>
      </c>
      <c r="F4" s="32" t="s">
        <v>14</v>
      </c>
      <c r="G4" s="32" t="s">
        <v>7</v>
      </c>
    </row>
    <row r="5" spans="2:18" x14ac:dyDescent="0.35">
      <c r="B5" s="33">
        <v>1</v>
      </c>
      <c r="C5" s="34" t="s">
        <v>407</v>
      </c>
      <c r="D5" s="371">
        <v>919350208</v>
      </c>
      <c r="E5" s="371">
        <v>1838700417</v>
      </c>
      <c r="F5" s="373">
        <v>2758050625</v>
      </c>
      <c r="G5" s="10">
        <f>F5/$F$31</f>
        <v>9.7956371157249603E-3</v>
      </c>
      <c r="P5" s="75"/>
      <c r="Q5" s="75"/>
      <c r="R5" s="75"/>
    </row>
    <row r="6" spans="2:18" x14ac:dyDescent="0.35">
      <c r="B6" s="7">
        <v>2</v>
      </c>
      <c r="C6" s="7" t="s">
        <v>8</v>
      </c>
      <c r="D6" s="103">
        <v>3256578567</v>
      </c>
      <c r="E6" s="103">
        <v>6513157133</v>
      </c>
      <c r="F6" s="373">
        <v>9769735700</v>
      </c>
      <c r="G6" s="10">
        <f t="shared" ref="G6:G31" si="0">F6/$F$31</f>
        <v>3.4698705225450016E-2</v>
      </c>
      <c r="P6" s="75"/>
      <c r="Q6" s="75"/>
      <c r="R6" s="75"/>
    </row>
    <row r="7" spans="2:18" x14ac:dyDescent="0.35">
      <c r="B7" s="7">
        <v>3</v>
      </c>
      <c r="C7" s="7" t="s">
        <v>408</v>
      </c>
      <c r="D7" s="103">
        <v>2696053644</v>
      </c>
      <c r="E7" s="103">
        <v>5392107289</v>
      </c>
      <c r="F7" s="373">
        <v>8088160933</v>
      </c>
      <c r="G7" s="10">
        <f t="shared" si="0"/>
        <v>2.8726336172038694E-2</v>
      </c>
      <c r="P7" s="75"/>
      <c r="Q7" s="75"/>
      <c r="R7" s="75"/>
    </row>
    <row r="8" spans="2:18" x14ac:dyDescent="0.35">
      <c r="B8" s="7">
        <v>4</v>
      </c>
      <c r="C8" s="7" t="s">
        <v>409</v>
      </c>
      <c r="D8" s="103">
        <v>2444635584</v>
      </c>
      <c r="E8" s="103">
        <v>4889271167</v>
      </c>
      <c r="F8" s="373">
        <v>7333906751</v>
      </c>
      <c r="G8" s="10">
        <f t="shared" si="0"/>
        <v>2.6047487497935777E-2</v>
      </c>
      <c r="P8" s="75"/>
      <c r="Q8" s="75"/>
      <c r="R8" s="75"/>
    </row>
    <row r="9" spans="2:18" x14ac:dyDescent="0.35">
      <c r="B9" s="7">
        <v>5</v>
      </c>
      <c r="C9" s="7" t="s">
        <v>410</v>
      </c>
      <c r="D9" s="103">
        <v>1212629423</v>
      </c>
      <c r="E9" s="103">
        <v>2425258849</v>
      </c>
      <c r="F9" s="373">
        <v>3637888272</v>
      </c>
      <c r="G9" s="10">
        <f t="shared" si="0"/>
        <v>1.2920514604427807E-2</v>
      </c>
      <c r="I9" s="180"/>
      <c r="P9" s="75"/>
      <c r="Q9" s="75"/>
      <c r="R9" s="75"/>
    </row>
    <row r="10" spans="2:18" x14ac:dyDescent="0.35">
      <c r="B10" s="7">
        <v>6</v>
      </c>
      <c r="C10" s="7" t="s">
        <v>411</v>
      </c>
      <c r="D10" s="103">
        <v>3068014678</v>
      </c>
      <c r="E10" s="103">
        <v>6136029353</v>
      </c>
      <c r="F10" s="373">
        <v>9204044031</v>
      </c>
      <c r="G10" s="10">
        <f t="shared" si="0"/>
        <v>3.2689565052791726E-2</v>
      </c>
      <c r="P10" s="75"/>
      <c r="Q10" s="75"/>
      <c r="R10" s="75"/>
    </row>
    <row r="11" spans="2:18" x14ac:dyDescent="0.35">
      <c r="B11" s="7">
        <v>7</v>
      </c>
      <c r="C11" s="7" t="s">
        <v>412</v>
      </c>
      <c r="D11" s="103">
        <v>3412145746</v>
      </c>
      <c r="E11" s="103">
        <v>6824291490</v>
      </c>
      <c r="F11" s="373">
        <v>10236437236</v>
      </c>
      <c r="G11" s="10">
        <f t="shared" si="0"/>
        <v>3.6356266854873497E-2</v>
      </c>
      <c r="P11" s="75"/>
      <c r="Q11" s="75"/>
      <c r="R11" s="75"/>
    </row>
    <row r="12" spans="2:18" x14ac:dyDescent="0.35">
      <c r="B12" s="7">
        <v>8</v>
      </c>
      <c r="C12" s="7" t="s">
        <v>413</v>
      </c>
      <c r="D12" s="103">
        <v>3628183964</v>
      </c>
      <c r="E12" s="103">
        <v>7256367929</v>
      </c>
      <c r="F12" s="373">
        <v>10884551893</v>
      </c>
      <c r="G12" s="10">
        <f t="shared" si="0"/>
        <v>3.8658144830501499E-2</v>
      </c>
      <c r="P12" s="75"/>
      <c r="Q12" s="75"/>
      <c r="R12" s="75"/>
    </row>
    <row r="13" spans="2:18" x14ac:dyDescent="0.35">
      <c r="B13" s="7">
        <v>9</v>
      </c>
      <c r="C13" s="7" t="s">
        <v>414</v>
      </c>
      <c r="D13" s="103">
        <v>2149620178</v>
      </c>
      <c r="E13" s="103">
        <v>4299240358</v>
      </c>
      <c r="F13" s="373">
        <v>6448860536</v>
      </c>
      <c r="G13" s="10">
        <f t="shared" si="0"/>
        <v>2.2904110986206268E-2</v>
      </c>
      <c r="P13" s="75"/>
      <c r="Q13" s="75"/>
      <c r="R13" s="75"/>
    </row>
    <row r="14" spans="2:18" x14ac:dyDescent="0.35">
      <c r="B14" s="7">
        <v>10</v>
      </c>
      <c r="C14" s="7" t="s">
        <v>10</v>
      </c>
      <c r="D14" s="103">
        <v>19484293033</v>
      </c>
      <c r="E14" s="103">
        <v>38968586066</v>
      </c>
      <c r="F14" s="373">
        <v>58452879099</v>
      </c>
      <c r="G14" s="10">
        <f t="shared" si="0"/>
        <v>0.20760430821430198</v>
      </c>
      <c r="P14" s="75"/>
      <c r="Q14" s="75"/>
      <c r="R14" s="75"/>
    </row>
    <row r="15" spans="2:18" x14ac:dyDescent="0.35">
      <c r="B15" s="7">
        <v>11</v>
      </c>
      <c r="C15" s="7" t="s">
        <v>415</v>
      </c>
      <c r="D15" s="103">
        <v>5559096537</v>
      </c>
      <c r="E15" s="103">
        <v>11118193073</v>
      </c>
      <c r="F15" s="373">
        <v>16677289610</v>
      </c>
      <c r="G15" s="10">
        <f t="shared" si="0"/>
        <v>5.9231935633309946E-2</v>
      </c>
      <c r="P15" s="75"/>
      <c r="Q15" s="75"/>
      <c r="R15" s="75"/>
    </row>
    <row r="16" spans="2:18" x14ac:dyDescent="0.35">
      <c r="B16" s="7">
        <v>12</v>
      </c>
      <c r="C16" s="7" t="s">
        <v>416</v>
      </c>
      <c r="D16" s="103">
        <v>3609442908</v>
      </c>
      <c r="E16" s="103">
        <v>7218885816</v>
      </c>
      <c r="F16" s="373">
        <v>10828328724</v>
      </c>
      <c r="G16" s="10">
        <f t="shared" si="0"/>
        <v>3.8458459677506864E-2</v>
      </c>
      <c r="P16" s="75"/>
      <c r="Q16" s="75"/>
      <c r="R16" s="75"/>
    </row>
    <row r="17" spans="2:18" x14ac:dyDescent="0.35">
      <c r="B17" s="7">
        <v>13</v>
      </c>
      <c r="C17" s="12" t="s">
        <v>417</v>
      </c>
      <c r="D17" s="103">
        <v>8502817809</v>
      </c>
      <c r="E17" s="103">
        <v>17005635618</v>
      </c>
      <c r="F17" s="373">
        <v>25508453427</v>
      </c>
      <c r="G17" s="10">
        <f t="shared" si="0"/>
        <v>9.0597159779930714E-2</v>
      </c>
      <c r="P17" s="75"/>
      <c r="Q17" s="75"/>
      <c r="R17" s="75"/>
    </row>
    <row r="18" spans="2:18" x14ac:dyDescent="0.35">
      <c r="B18" s="7">
        <v>14</v>
      </c>
      <c r="C18" s="12" t="s">
        <v>418</v>
      </c>
      <c r="D18" s="103">
        <v>2320087595</v>
      </c>
      <c r="E18" s="103">
        <v>4640175192</v>
      </c>
      <c r="F18" s="373">
        <v>6960262787</v>
      </c>
      <c r="G18" s="10">
        <f t="shared" si="0"/>
        <v>2.4720434017245951E-2</v>
      </c>
      <c r="P18" s="75"/>
      <c r="Q18" s="75"/>
      <c r="R18" s="75"/>
    </row>
    <row r="19" spans="2:18" x14ac:dyDescent="0.35">
      <c r="B19" s="7">
        <v>15</v>
      </c>
      <c r="C19" s="12" t="s">
        <v>419</v>
      </c>
      <c r="D19" s="103">
        <v>1349592259</v>
      </c>
      <c r="E19" s="103">
        <v>2699184516</v>
      </c>
      <c r="F19" s="373">
        <v>4048776775</v>
      </c>
      <c r="G19" s="10">
        <f t="shared" si="0"/>
        <v>1.4379847741364504E-2</v>
      </c>
      <c r="P19" s="75"/>
      <c r="Q19" s="75"/>
      <c r="R19" s="75"/>
    </row>
    <row r="20" spans="2:18" x14ac:dyDescent="0.35">
      <c r="B20" s="7">
        <v>16</v>
      </c>
      <c r="C20" s="12" t="s">
        <v>420</v>
      </c>
      <c r="D20" s="103">
        <v>2815951540</v>
      </c>
      <c r="E20" s="103">
        <v>5631903083</v>
      </c>
      <c r="F20" s="373">
        <v>8447854623</v>
      </c>
      <c r="G20" s="10">
        <f t="shared" si="0"/>
        <v>3.0003843128625494E-2</v>
      </c>
      <c r="P20" s="75"/>
      <c r="Q20" s="75"/>
      <c r="R20" s="75"/>
    </row>
    <row r="21" spans="2:18" x14ac:dyDescent="0.35">
      <c r="B21" s="7">
        <v>17</v>
      </c>
      <c r="C21" s="12" t="s">
        <v>11</v>
      </c>
      <c r="D21" s="103">
        <v>2541185145</v>
      </c>
      <c r="E21" s="103">
        <v>5082370291</v>
      </c>
      <c r="F21" s="373">
        <v>7623555436</v>
      </c>
      <c r="G21" s="10">
        <f t="shared" si="0"/>
        <v>2.7076218944555593E-2</v>
      </c>
      <c r="P21" s="75"/>
      <c r="Q21" s="75"/>
      <c r="R21" s="75"/>
    </row>
    <row r="22" spans="2:18" x14ac:dyDescent="0.35">
      <c r="B22" s="7">
        <v>18</v>
      </c>
      <c r="C22" s="12" t="s">
        <v>421</v>
      </c>
      <c r="D22" s="103">
        <v>1999907051</v>
      </c>
      <c r="E22" s="103">
        <v>3999814102</v>
      </c>
      <c r="F22" s="373">
        <v>5999721153</v>
      </c>
      <c r="G22" s="10">
        <f t="shared" si="0"/>
        <v>2.1308924019596977E-2</v>
      </c>
      <c r="P22" s="75"/>
      <c r="Q22" s="75"/>
      <c r="R22" s="75"/>
    </row>
    <row r="23" spans="2:18" x14ac:dyDescent="0.35">
      <c r="B23" s="7">
        <v>19</v>
      </c>
      <c r="C23" s="12" t="s">
        <v>422</v>
      </c>
      <c r="D23" s="103">
        <v>5589865202</v>
      </c>
      <c r="E23" s="103">
        <v>11179730404</v>
      </c>
      <c r="F23" s="373">
        <v>16769595606</v>
      </c>
      <c r="G23" s="10">
        <f t="shared" si="0"/>
        <v>5.9559774445341017E-2</v>
      </c>
      <c r="P23" s="75"/>
      <c r="Q23" s="75"/>
      <c r="R23" s="75"/>
    </row>
    <row r="24" spans="2:18" x14ac:dyDescent="0.35">
      <c r="B24" s="7">
        <v>20</v>
      </c>
      <c r="C24" s="12" t="s">
        <v>423</v>
      </c>
      <c r="D24" s="103">
        <v>1381854220</v>
      </c>
      <c r="E24" s="103">
        <v>2763708442</v>
      </c>
      <c r="F24" s="373">
        <v>4145562662</v>
      </c>
      <c r="G24" s="10">
        <f t="shared" si="0"/>
        <v>1.4723597569007919E-2</v>
      </c>
      <c r="P24" s="75"/>
      <c r="Q24" s="75"/>
      <c r="R24" s="75"/>
    </row>
    <row r="25" spans="2:18" x14ac:dyDescent="0.35">
      <c r="B25" s="7">
        <v>21</v>
      </c>
      <c r="C25" s="12" t="s">
        <v>424</v>
      </c>
      <c r="D25" s="103">
        <v>2446083161</v>
      </c>
      <c r="E25" s="103">
        <v>4892166321</v>
      </c>
      <c r="F25" s="373">
        <v>7338249482</v>
      </c>
      <c r="G25" s="10">
        <f t="shared" si="0"/>
        <v>2.6062911368905227E-2</v>
      </c>
      <c r="P25" s="75"/>
      <c r="Q25" s="75"/>
      <c r="R25" s="75"/>
    </row>
    <row r="26" spans="2:18" x14ac:dyDescent="0.35">
      <c r="B26" s="7">
        <v>22</v>
      </c>
      <c r="C26" s="12" t="s">
        <v>425</v>
      </c>
      <c r="D26" s="103">
        <v>4791415702</v>
      </c>
      <c r="E26" s="103">
        <v>9582831404</v>
      </c>
      <c r="F26" s="373">
        <v>14374247106</v>
      </c>
      <c r="G26" s="10">
        <f t="shared" si="0"/>
        <v>5.1052329201584437E-2</v>
      </c>
      <c r="P26" s="75"/>
      <c r="Q26" s="75"/>
      <c r="R26" s="75"/>
    </row>
    <row r="27" spans="2:18" x14ac:dyDescent="0.35">
      <c r="B27" s="7">
        <v>23</v>
      </c>
      <c r="C27" s="12" t="s">
        <v>426</v>
      </c>
      <c r="D27" s="103">
        <v>2137375569</v>
      </c>
      <c r="E27" s="103">
        <v>4274751141</v>
      </c>
      <c r="F27" s="373">
        <v>6412126710</v>
      </c>
      <c r="G27" s="10">
        <f t="shared" si="0"/>
        <v>2.2773645205010472E-2</v>
      </c>
      <c r="P27" s="75"/>
      <c r="Q27" s="75"/>
      <c r="R27" s="75"/>
    </row>
    <row r="28" spans="2:18" x14ac:dyDescent="0.35">
      <c r="B28" s="7">
        <v>24</v>
      </c>
      <c r="C28" s="12" t="s">
        <v>427</v>
      </c>
      <c r="D28" s="103">
        <v>1687076206</v>
      </c>
      <c r="E28" s="103">
        <v>3374152414</v>
      </c>
      <c r="F28" s="373">
        <v>5061228620</v>
      </c>
      <c r="G28" s="10">
        <f t="shared" si="0"/>
        <v>1.7975724764385508E-2</v>
      </c>
      <c r="P28" s="75"/>
      <c r="Q28" s="75"/>
      <c r="R28" s="75"/>
    </row>
    <row r="29" spans="2:18" x14ac:dyDescent="0.35">
      <c r="B29" s="7">
        <v>25</v>
      </c>
      <c r="C29" s="12" t="s">
        <v>428</v>
      </c>
      <c r="D29" s="103">
        <v>2921795812</v>
      </c>
      <c r="E29" s="103">
        <v>5843591624</v>
      </c>
      <c r="F29" s="373">
        <v>8765387436</v>
      </c>
      <c r="G29" s="10">
        <f t="shared" si="0"/>
        <v>3.113160930531899E-2</v>
      </c>
      <c r="P29" s="75"/>
      <c r="Q29" s="75"/>
      <c r="R29" s="75"/>
    </row>
    <row r="30" spans="2:18" x14ac:dyDescent="0.35">
      <c r="B30" s="7">
        <v>26</v>
      </c>
      <c r="C30" s="12" t="s">
        <v>429</v>
      </c>
      <c r="D30" s="103">
        <v>1927976647</v>
      </c>
      <c r="E30" s="103">
        <v>3855953294</v>
      </c>
      <c r="F30" s="373">
        <v>5783929941</v>
      </c>
      <c r="G30" s="10">
        <f t="shared" si="0"/>
        <v>2.0542508644058152E-2</v>
      </c>
      <c r="P30" s="75"/>
      <c r="Q30" s="75"/>
      <c r="R30" s="75"/>
    </row>
    <row r="31" spans="2:18" x14ac:dyDescent="0.35">
      <c r="B31" s="89" t="s">
        <v>14</v>
      </c>
      <c r="C31" s="89"/>
      <c r="D31" s="258">
        <f>SUM(D5:D30)</f>
        <v>93853028388</v>
      </c>
      <c r="E31" s="258">
        <f>SUM(E5:E30)</f>
        <v>187706056786</v>
      </c>
      <c r="F31" s="374">
        <f t="shared" ref="F31" si="1">D31+E31</f>
        <v>281559085174</v>
      </c>
      <c r="G31" s="372">
        <f t="shared" si="0"/>
        <v>1</v>
      </c>
    </row>
    <row r="32" spans="2:18" x14ac:dyDescent="0.35">
      <c r="F32" s="75"/>
    </row>
  </sheetData>
  <mergeCells count="1">
    <mergeCell ref="B3:G3"/>
  </mergeCells>
  <hyperlinks>
    <hyperlink ref="J1" location="'Cot°. par Adm. Pub. TTC'!A1" display="Variable suivante" xr:uid="{00000000-0004-0000-0A00-000000000000}"/>
    <hyperlink ref="J2" location="'Cot°. Trimestrielles EPST'!A1" display="Variable précédente" xr:uid="{00000000-0004-0000-0A00-000001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0"/>
  </sheetPr>
  <dimension ref="B1:J63"/>
  <sheetViews>
    <sheetView showGridLines="0" workbookViewId="0"/>
  </sheetViews>
  <sheetFormatPr baseColWidth="10" defaultColWidth="11" defaultRowHeight="15.5" x14ac:dyDescent="0.35"/>
  <cols>
    <col min="1" max="2" width="11" style="12"/>
    <col min="3" max="3" width="37.83203125" style="12" bestFit="1" customWidth="1"/>
    <col min="4" max="5" width="14.83203125" style="12" bestFit="1" customWidth="1"/>
    <col min="6" max="6" width="14.83203125" style="159" bestFit="1" customWidth="1"/>
    <col min="7" max="7" width="11" style="12"/>
    <col min="8" max="8" width="16" style="12" customWidth="1"/>
    <col min="9" max="9" width="19" style="12" bestFit="1" customWidth="1"/>
    <col min="10" max="10" width="13.25" style="12" bestFit="1" customWidth="1"/>
    <col min="11" max="16384" width="11" style="12"/>
  </cols>
  <sheetData>
    <row r="1" spans="2:9" x14ac:dyDescent="0.35">
      <c r="I1" s="93" t="s">
        <v>260</v>
      </c>
    </row>
    <row r="2" spans="2:9" ht="18" x14ac:dyDescent="0.4">
      <c r="B2" s="11" t="s">
        <v>1094</v>
      </c>
      <c r="I2" s="94" t="s">
        <v>261</v>
      </c>
    </row>
    <row r="3" spans="2:9" x14ac:dyDescent="0.35">
      <c r="B3" s="478"/>
      <c r="C3" s="478"/>
      <c r="D3" s="478"/>
      <c r="E3" s="478"/>
      <c r="F3" s="478"/>
      <c r="G3" s="478"/>
    </row>
    <row r="4" spans="2:9" x14ac:dyDescent="0.35">
      <c r="B4" s="90" t="s">
        <v>6</v>
      </c>
      <c r="C4" s="38" t="s">
        <v>267</v>
      </c>
      <c r="D4" s="48" t="s">
        <v>75</v>
      </c>
      <c r="E4" s="48" t="s">
        <v>76</v>
      </c>
      <c r="F4" s="48" t="s">
        <v>14</v>
      </c>
      <c r="G4" s="48" t="s">
        <v>7</v>
      </c>
    </row>
    <row r="5" spans="2:9" x14ac:dyDescent="0.35">
      <c r="B5" s="46">
        <v>1</v>
      </c>
      <c r="C5" s="47" t="s">
        <v>18</v>
      </c>
      <c r="D5" s="8">
        <v>131303520.09000006</v>
      </c>
      <c r="E5" s="8">
        <v>262607040.18000013</v>
      </c>
      <c r="F5" s="421">
        <f>D5+E5</f>
        <v>393910560.27000022</v>
      </c>
      <c r="G5" s="376">
        <f t="shared" ref="G5:G36" si="0">F5/$F$63</f>
        <v>1.3990333859183282E-3</v>
      </c>
    </row>
    <row r="6" spans="2:9" x14ac:dyDescent="0.35">
      <c r="B6" s="7">
        <v>2</v>
      </c>
      <c r="C6" s="7" t="s">
        <v>19</v>
      </c>
      <c r="D6" s="8">
        <v>77328048.629999846</v>
      </c>
      <c r="E6" s="8">
        <v>154656097.25999969</v>
      </c>
      <c r="F6" s="421">
        <f t="shared" ref="F6:F62" si="1">D6+E6</f>
        <v>231984145.88999954</v>
      </c>
      <c r="G6" s="376">
        <f t="shared" si="0"/>
        <v>8.2392704801160198E-4</v>
      </c>
    </row>
    <row r="7" spans="2:9" x14ac:dyDescent="0.35">
      <c r="B7" s="7">
        <v>3</v>
      </c>
      <c r="C7" s="7" t="s">
        <v>271</v>
      </c>
      <c r="D7" s="8">
        <v>49082173.319999903</v>
      </c>
      <c r="E7" s="8">
        <v>98164346.639999807</v>
      </c>
      <c r="F7" s="421">
        <f t="shared" si="1"/>
        <v>147246519.95999971</v>
      </c>
      <c r="G7" s="376">
        <f t="shared" si="0"/>
        <v>5.2296845568985885E-4</v>
      </c>
    </row>
    <row r="8" spans="2:9" x14ac:dyDescent="0.35">
      <c r="B8" s="7">
        <v>4</v>
      </c>
      <c r="C8" s="7" t="s">
        <v>263</v>
      </c>
      <c r="D8" s="8">
        <v>147046005.21000025</v>
      </c>
      <c r="E8" s="8">
        <v>294092010.42000049</v>
      </c>
      <c r="F8" s="421">
        <f t="shared" si="1"/>
        <v>441138015.63000071</v>
      </c>
      <c r="G8" s="376">
        <f t="shared" si="0"/>
        <v>1.5667688909916616E-3</v>
      </c>
    </row>
    <row r="9" spans="2:9" x14ac:dyDescent="0.35">
      <c r="B9" s="7">
        <v>5</v>
      </c>
      <c r="C9" s="7" t="s">
        <v>20</v>
      </c>
      <c r="D9" s="8">
        <v>147819216.03000042</v>
      </c>
      <c r="E9" s="8">
        <v>295638432.06000084</v>
      </c>
      <c r="F9" s="421">
        <f t="shared" si="1"/>
        <v>443457648.09000123</v>
      </c>
      <c r="G9" s="376">
        <f t="shared" si="0"/>
        <v>1.575007419180335E-3</v>
      </c>
    </row>
    <row r="10" spans="2:9" x14ac:dyDescent="0.35">
      <c r="B10" s="7">
        <v>6</v>
      </c>
      <c r="C10" s="7" t="s">
        <v>21</v>
      </c>
      <c r="D10" s="8">
        <v>604583801.49000633</v>
      </c>
      <c r="E10" s="8">
        <v>1209167603.0400126</v>
      </c>
      <c r="F10" s="421">
        <f t="shared" si="1"/>
        <v>1813751404.5300188</v>
      </c>
      <c r="G10" s="376">
        <f t="shared" si="0"/>
        <v>6.4418145249887804E-3</v>
      </c>
    </row>
    <row r="11" spans="2:9" x14ac:dyDescent="0.35">
      <c r="B11" s="7">
        <v>7</v>
      </c>
      <c r="C11" s="7" t="s">
        <v>22</v>
      </c>
      <c r="D11" s="8">
        <v>894686424.99000371</v>
      </c>
      <c r="E11" s="8">
        <v>1789372850.2800074</v>
      </c>
      <c r="F11" s="421">
        <f t="shared" si="1"/>
        <v>2684059275.2700109</v>
      </c>
      <c r="G11" s="376">
        <f t="shared" si="0"/>
        <v>9.5328455609634509E-3</v>
      </c>
    </row>
    <row r="12" spans="2:9" x14ac:dyDescent="0.35">
      <c r="B12" s="7">
        <v>8</v>
      </c>
      <c r="C12" s="7" t="s">
        <v>23</v>
      </c>
      <c r="D12" s="8">
        <v>1330700738.8499937</v>
      </c>
      <c r="E12" s="8">
        <v>2661401477.3999872</v>
      </c>
      <c r="F12" s="421">
        <f t="shared" si="1"/>
        <v>3992102216.2499809</v>
      </c>
      <c r="G12" s="376">
        <f t="shared" si="0"/>
        <v>1.4178559408775583E-2</v>
      </c>
    </row>
    <row r="13" spans="2:9" x14ac:dyDescent="0.35">
      <c r="B13" s="7">
        <v>9</v>
      </c>
      <c r="C13" s="7" t="s">
        <v>265</v>
      </c>
      <c r="D13" s="8">
        <v>131294528.87999995</v>
      </c>
      <c r="E13" s="8">
        <v>262589057.7599999</v>
      </c>
      <c r="F13" s="421">
        <f t="shared" si="1"/>
        <v>393883586.63999987</v>
      </c>
      <c r="G13" s="376">
        <f t="shared" si="0"/>
        <v>1.398937584960659E-3</v>
      </c>
    </row>
    <row r="14" spans="2:9" x14ac:dyDescent="0.35">
      <c r="B14" s="7">
        <v>10</v>
      </c>
      <c r="C14" s="7" t="s">
        <v>24</v>
      </c>
      <c r="D14" s="8">
        <v>76356233.399999976</v>
      </c>
      <c r="E14" s="8">
        <v>152712466.79999989</v>
      </c>
      <c r="F14" s="421">
        <f t="shared" si="1"/>
        <v>229068700.19999987</v>
      </c>
      <c r="G14" s="376">
        <f t="shared" si="0"/>
        <v>8.1357239833593578E-4</v>
      </c>
    </row>
    <row r="15" spans="2:9" x14ac:dyDescent="0.35">
      <c r="B15" s="7">
        <v>11</v>
      </c>
      <c r="C15" s="7" t="s">
        <v>25</v>
      </c>
      <c r="D15" s="8">
        <v>676433931.66000819</v>
      </c>
      <c r="E15" s="8">
        <v>1352867863.3800163</v>
      </c>
      <c r="F15" s="421">
        <f t="shared" si="1"/>
        <v>2029301795.0400245</v>
      </c>
      <c r="G15" s="376">
        <f t="shared" si="0"/>
        <v>7.2073745862994741E-3</v>
      </c>
    </row>
    <row r="16" spans="2:9" x14ac:dyDescent="0.35">
      <c r="B16" s="7">
        <v>12</v>
      </c>
      <c r="C16" s="7" t="s">
        <v>26</v>
      </c>
      <c r="D16" s="8">
        <v>49859226.059999995</v>
      </c>
      <c r="E16" s="8">
        <v>99718452.11999999</v>
      </c>
      <c r="F16" s="421">
        <f t="shared" si="1"/>
        <v>149577678.17999998</v>
      </c>
      <c r="G16" s="376">
        <f t="shared" si="0"/>
        <v>5.3124791937167253E-4</v>
      </c>
    </row>
    <row r="17" spans="2:10" x14ac:dyDescent="0.35">
      <c r="B17" s="7">
        <v>13</v>
      </c>
      <c r="C17" s="7" t="s">
        <v>27</v>
      </c>
      <c r="D17" s="8">
        <v>347383140.54000497</v>
      </c>
      <c r="E17" s="8">
        <v>694766281.08000994</v>
      </c>
      <c r="F17" s="421">
        <f t="shared" si="1"/>
        <v>1042149421.6200149</v>
      </c>
      <c r="G17" s="376">
        <f t="shared" si="0"/>
        <v>3.7013524922066342E-3</v>
      </c>
    </row>
    <row r="18" spans="2:10" x14ac:dyDescent="0.35">
      <c r="B18" s="7">
        <v>14</v>
      </c>
      <c r="C18" s="7" t="s">
        <v>28</v>
      </c>
      <c r="D18" s="8">
        <v>91179483.269999951</v>
      </c>
      <c r="E18" s="8">
        <v>182358966.5399999</v>
      </c>
      <c r="F18" s="421">
        <f t="shared" si="1"/>
        <v>273538449.80999982</v>
      </c>
      <c r="G18" s="376">
        <f t="shared" si="0"/>
        <v>9.7151349116973631E-4</v>
      </c>
    </row>
    <row r="19" spans="2:10" x14ac:dyDescent="0.35">
      <c r="B19" s="7">
        <v>15</v>
      </c>
      <c r="C19" s="7" t="s">
        <v>285</v>
      </c>
      <c r="D19" s="8">
        <v>6851933.5200000023</v>
      </c>
      <c r="E19" s="8">
        <v>13703867.040000005</v>
      </c>
      <c r="F19" s="421">
        <f t="shared" si="1"/>
        <v>20555800.560000006</v>
      </c>
      <c r="G19" s="376">
        <f t="shared" si="0"/>
        <v>7.300705834849097E-5</v>
      </c>
    </row>
    <row r="20" spans="2:10" x14ac:dyDescent="0.35">
      <c r="B20" s="7">
        <v>16</v>
      </c>
      <c r="C20" s="7" t="s">
        <v>29</v>
      </c>
      <c r="D20" s="8">
        <v>83920459.379999965</v>
      </c>
      <c r="E20" s="8">
        <v>167840918.75999993</v>
      </c>
      <c r="F20" s="421">
        <f t="shared" si="1"/>
        <v>251761378.1399999</v>
      </c>
      <c r="G20" s="376">
        <f t="shared" si="0"/>
        <v>8.9416890235499865E-4</v>
      </c>
    </row>
    <row r="21" spans="2:10" x14ac:dyDescent="0.35">
      <c r="B21" s="7">
        <v>17</v>
      </c>
      <c r="C21" s="7" t="s">
        <v>30</v>
      </c>
      <c r="D21" s="8">
        <v>270402293.25000161</v>
      </c>
      <c r="E21" s="8">
        <v>540804586.50000322</v>
      </c>
      <c r="F21" s="421">
        <f t="shared" si="1"/>
        <v>811206879.75000477</v>
      </c>
      <c r="G21" s="376">
        <f t="shared" si="0"/>
        <v>2.8811248596102299E-3</v>
      </c>
    </row>
    <row r="22" spans="2:10" x14ac:dyDescent="0.35">
      <c r="B22" s="7">
        <v>18</v>
      </c>
      <c r="C22" s="7" t="s">
        <v>266</v>
      </c>
      <c r="D22" s="8">
        <v>112024632.23999995</v>
      </c>
      <c r="E22" s="8">
        <v>224049264.4799999</v>
      </c>
      <c r="F22" s="421">
        <f t="shared" si="1"/>
        <v>336073896.71999985</v>
      </c>
      <c r="G22" s="376">
        <f t="shared" si="0"/>
        <v>1.1936176611377742E-3</v>
      </c>
    </row>
    <row r="23" spans="2:10" x14ac:dyDescent="0.35">
      <c r="B23" s="7">
        <v>19</v>
      </c>
      <c r="C23" s="7" t="s">
        <v>268</v>
      </c>
      <c r="D23" s="8">
        <v>989975349.99000025</v>
      </c>
      <c r="E23" s="8">
        <v>1979950699.9800005</v>
      </c>
      <c r="F23" s="421">
        <f t="shared" si="1"/>
        <v>2969926049.9700007</v>
      </c>
      <c r="G23" s="376">
        <f t="shared" si="0"/>
        <v>1.0548144976790099E-2</v>
      </c>
    </row>
    <row r="24" spans="2:10" x14ac:dyDescent="0.35">
      <c r="B24" s="7">
        <v>20</v>
      </c>
      <c r="C24" s="7" t="s">
        <v>31</v>
      </c>
      <c r="D24" s="8">
        <v>608621048.97000456</v>
      </c>
      <c r="E24" s="8">
        <v>1217242097.8200092</v>
      </c>
      <c r="F24" s="421">
        <f t="shared" si="1"/>
        <v>1825863146.7900138</v>
      </c>
      <c r="G24" s="376">
        <f t="shared" si="0"/>
        <v>6.4848312234285386E-3</v>
      </c>
    </row>
    <row r="25" spans="2:10" x14ac:dyDescent="0.35">
      <c r="B25" s="7">
        <v>21</v>
      </c>
      <c r="C25" s="7" t="s">
        <v>32</v>
      </c>
      <c r="D25" s="8">
        <v>82490811.209999904</v>
      </c>
      <c r="E25" s="8">
        <v>164981622.41999981</v>
      </c>
      <c r="F25" s="421">
        <f t="shared" si="1"/>
        <v>247472433.6299997</v>
      </c>
      <c r="G25" s="376">
        <f t="shared" si="0"/>
        <v>8.7893606230184411E-4</v>
      </c>
    </row>
    <row r="26" spans="2:10" x14ac:dyDescent="0.35">
      <c r="B26" s="7">
        <v>22</v>
      </c>
      <c r="C26" s="7" t="s">
        <v>33</v>
      </c>
      <c r="D26" s="8">
        <v>383435647.71000528</v>
      </c>
      <c r="E26" s="8">
        <v>766871295.42001057</v>
      </c>
      <c r="F26" s="421">
        <f t="shared" si="1"/>
        <v>1150306943.1300159</v>
      </c>
      <c r="G26" s="376">
        <f t="shared" si="0"/>
        <v>4.085490412822303E-3</v>
      </c>
      <c r="H26" s="203"/>
      <c r="I26" s="203"/>
      <c r="J26" s="203"/>
    </row>
    <row r="27" spans="2:10" x14ac:dyDescent="0.35">
      <c r="B27" s="7">
        <v>23</v>
      </c>
      <c r="C27" s="7" t="s">
        <v>34</v>
      </c>
      <c r="D27" s="8">
        <v>200034018.27000046</v>
      </c>
      <c r="E27" s="8">
        <v>400068036.54000092</v>
      </c>
      <c r="F27" s="421">
        <f t="shared" si="1"/>
        <v>600102054.81000137</v>
      </c>
      <c r="G27" s="376">
        <f t="shared" si="0"/>
        <v>2.1313539019159992E-3</v>
      </c>
    </row>
    <row r="28" spans="2:10" x14ac:dyDescent="0.35">
      <c r="B28" s="7">
        <v>24</v>
      </c>
      <c r="C28" s="7" t="s">
        <v>272</v>
      </c>
      <c r="D28" s="8">
        <v>60750426784.350739</v>
      </c>
      <c r="E28" s="8">
        <v>121500853569.84146</v>
      </c>
      <c r="F28" s="421">
        <v>182251280354.1922</v>
      </c>
      <c r="G28" s="376">
        <f t="shared" si="0"/>
        <v>0.64729319687978593</v>
      </c>
    </row>
    <row r="29" spans="2:10" x14ac:dyDescent="0.35">
      <c r="B29" s="7">
        <v>25</v>
      </c>
      <c r="C29" s="7" t="s">
        <v>36</v>
      </c>
      <c r="D29" s="8">
        <v>3056505009.6898365</v>
      </c>
      <c r="E29" s="8">
        <v>6113010019.379673</v>
      </c>
      <c r="F29" s="421">
        <f t="shared" si="1"/>
        <v>9169515029.0695095</v>
      </c>
      <c r="G29" s="376">
        <f t="shared" si="0"/>
        <v>3.2566930040045225E-2</v>
      </c>
    </row>
    <row r="30" spans="2:10" x14ac:dyDescent="0.35">
      <c r="B30" s="7">
        <v>26</v>
      </c>
      <c r="C30" s="7" t="s">
        <v>289</v>
      </c>
      <c r="D30" s="8">
        <v>160315780.35000026</v>
      </c>
      <c r="E30" s="8">
        <v>320631560.70000052</v>
      </c>
      <c r="F30" s="421">
        <f t="shared" si="1"/>
        <v>480947341.05000079</v>
      </c>
      <c r="G30" s="376">
        <f t="shared" si="0"/>
        <v>1.7081577770760869E-3</v>
      </c>
    </row>
    <row r="31" spans="2:10" x14ac:dyDescent="0.35">
      <c r="B31" s="7">
        <v>27</v>
      </c>
      <c r="C31" s="7" t="s">
        <v>37</v>
      </c>
      <c r="D31" s="8">
        <v>640979764.50000536</v>
      </c>
      <c r="E31" s="8">
        <v>1281959529.1200109</v>
      </c>
      <c r="F31" s="421">
        <f t="shared" si="1"/>
        <v>1922939293.6200161</v>
      </c>
      <c r="G31" s="376">
        <f t="shared" si="0"/>
        <v>6.8296119530906023E-3</v>
      </c>
    </row>
    <row r="32" spans="2:10" x14ac:dyDescent="0.35">
      <c r="B32" s="7">
        <v>28</v>
      </c>
      <c r="C32" s="7" t="s">
        <v>38</v>
      </c>
      <c r="D32" s="8">
        <v>2447708681.1299658</v>
      </c>
      <c r="E32" s="8">
        <v>4895417362.2599316</v>
      </c>
      <c r="F32" s="421">
        <f t="shared" si="1"/>
        <v>7343126043.3898973</v>
      </c>
      <c r="G32" s="376">
        <f t="shared" si="0"/>
        <v>2.6080231219663564E-2</v>
      </c>
    </row>
    <row r="33" spans="2:7" x14ac:dyDescent="0.35">
      <c r="B33" s="7">
        <v>29</v>
      </c>
      <c r="C33" s="7" t="s">
        <v>39</v>
      </c>
      <c r="D33" s="8">
        <v>1223796519.0900018</v>
      </c>
      <c r="E33" s="8">
        <v>2447593038.1800036</v>
      </c>
      <c r="F33" s="421">
        <f t="shared" si="1"/>
        <v>3671389557.2700052</v>
      </c>
      <c r="G33" s="376">
        <f t="shared" si="0"/>
        <v>1.303949952449099E-2</v>
      </c>
    </row>
    <row r="34" spans="2:7" x14ac:dyDescent="0.35">
      <c r="B34" s="7">
        <v>30</v>
      </c>
      <c r="C34" s="7" t="s">
        <v>290</v>
      </c>
      <c r="D34" s="8">
        <v>184347930.96000028</v>
      </c>
      <c r="E34" s="8">
        <v>368695861.92000055</v>
      </c>
      <c r="F34" s="421">
        <f t="shared" si="1"/>
        <v>553043792.88000083</v>
      </c>
      <c r="G34" s="376">
        <f t="shared" si="0"/>
        <v>1.9642193130940244E-3</v>
      </c>
    </row>
    <row r="35" spans="2:7" x14ac:dyDescent="0.35">
      <c r="B35" s="7">
        <v>31</v>
      </c>
      <c r="C35" s="7" t="s">
        <v>40</v>
      </c>
      <c r="D35" s="8">
        <v>166393046.79000017</v>
      </c>
      <c r="E35" s="8">
        <v>332786093.58000034</v>
      </c>
      <c r="F35" s="421">
        <f t="shared" si="1"/>
        <v>499179140.37000048</v>
      </c>
      <c r="G35" s="376">
        <f t="shared" si="0"/>
        <v>1.7729107908479426E-3</v>
      </c>
    </row>
    <row r="36" spans="2:7" x14ac:dyDescent="0.35">
      <c r="B36" s="7">
        <v>32</v>
      </c>
      <c r="C36" s="7" t="s">
        <v>41</v>
      </c>
      <c r="D36" s="8">
        <v>102343986.5699999</v>
      </c>
      <c r="E36" s="8">
        <v>204687973.13999981</v>
      </c>
      <c r="F36" s="421">
        <f t="shared" si="1"/>
        <v>307031959.70999968</v>
      </c>
      <c r="G36" s="376">
        <f t="shared" si="0"/>
        <v>1.0904707959182238E-3</v>
      </c>
    </row>
    <row r="37" spans="2:7" x14ac:dyDescent="0.35">
      <c r="B37" s="7">
        <v>33</v>
      </c>
      <c r="C37" s="7" t="s">
        <v>42</v>
      </c>
      <c r="D37" s="8">
        <v>327489488.88000369</v>
      </c>
      <c r="E37" s="8">
        <v>654978977.76000738</v>
      </c>
      <c r="F37" s="421">
        <f t="shared" si="1"/>
        <v>982468466.64001107</v>
      </c>
      <c r="G37" s="376">
        <f t="shared" ref="G37:G63" si="2">F37/$F$63</f>
        <v>3.4893864853463886E-3</v>
      </c>
    </row>
    <row r="38" spans="2:7" x14ac:dyDescent="0.35">
      <c r="B38" s="7">
        <v>34</v>
      </c>
      <c r="C38" s="7" t="s">
        <v>43</v>
      </c>
      <c r="D38" s="8">
        <v>728044945.2600019</v>
      </c>
      <c r="E38" s="8">
        <v>1456089890.4600039</v>
      </c>
      <c r="F38" s="421">
        <f t="shared" si="1"/>
        <v>2184134835.720006</v>
      </c>
      <c r="G38" s="376">
        <f t="shared" si="2"/>
        <v>7.7572877264957358E-3</v>
      </c>
    </row>
    <row r="39" spans="2:7" x14ac:dyDescent="0.35">
      <c r="B39" s="7">
        <v>35</v>
      </c>
      <c r="C39" s="7" t="s">
        <v>291</v>
      </c>
      <c r="D39" s="8">
        <v>39918859.409999952</v>
      </c>
      <c r="E39" s="8">
        <v>79837718.819999903</v>
      </c>
      <c r="F39" s="421">
        <f t="shared" si="1"/>
        <v>119756578.22999986</v>
      </c>
      <c r="G39" s="376">
        <f t="shared" si="2"/>
        <v>4.2533373822796131E-4</v>
      </c>
    </row>
    <row r="40" spans="2:7" x14ac:dyDescent="0.35">
      <c r="B40" s="7">
        <v>36</v>
      </c>
      <c r="C40" s="7" t="s">
        <v>44</v>
      </c>
      <c r="D40" s="8">
        <v>2697327676.4099402</v>
      </c>
      <c r="E40" s="8">
        <v>5394655352.8198805</v>
      </c>
      <c r="F40" s="421">
        <f t="shared" si="1"/>
        <v>8091983029.2298203</v>
      </c>
      <c r="G40" s="376">
        <f t="shared" si="2"/>
        <v>2.8739910929062841E-2</v>
      </c>
    </row>
    <row r="41" spans="2:7" x14ac:dyDescent="0.35">
      <c r="B41" s="7">
        <v>37</v>
      </c>
      <c r="C41" s="7" t="s">
        <v>45</v>
      </c>
      <c r="D41" s="8">
        <v>458137380.90000486</v>
      </c>
      <c r="E41" s="8">
        <v>916274761.86000967</v>
      </c>
      <c r="F41" s="421">
        <f t="shared" si="1"/>
        <v>1374412142.7600145</v>
      </c>
      <c r="G41" s="376">
        <f t="shared" si="2"/>
        <v>4.8814341824571028E-3</v>
      </c>
    </row>
    <row r="42" spans="2:7" x14ac:dyDescent="0.35">
      <c r="B42" s="7">
        <v>38</v>
      </c>
      <c r="C42" s="7" t="s">
        <v>46</v>
      </c>
      <c r="D42" s="8">
        <v>751599899.01000905</v>
      </c>
      <c r="E42" s="8">
        <v>1503199798.1400182</v>
      </c>
      <c r="F42" s="421">
        <f t="shared" si="1"/>
        <v>2254799697.1500273</v>
      </c>
      <c r="G42" s="376">
        <f t="shared" si="2"/>
        <v>8.0082647510368605E-3</v>
      </c>
    </row>
    <row r="43" spans="2:7" x14ac:dyDescent="0.35">
      <c r="B43" s="7">
        <v>39</v>
      </c>
      <c r="C43" s="7" t="s">
        <v>47</v>
      </c>
      <c r="D43" s="8">
        <v>343594492.5000056</v>
      </c>
      <c r="E43" s="8">
        <v>687188985.00001121</v>
      </c>
      <c r="F43" s="421">
        <f t="shared" si="1"/>
        <v>1030783477.5000168</v>
      </c>
      <c r="G43" s="376">
        <f t="shared" si="2"/>
        <v>3.6609846095191018E-3</v>
      </c>
    </row>
    <row r="44" spans="2:7" x14ac:dyDescent="0.35">
      <c r="B44" s="7">
        <v>40</v>
      </c>
      <c r="C44" s="7" t="s">
        <v>430</v>
      </c>
      <c r="D44" s="8">
        <v>81532.679999999993</v>
      </c>
      <c r="E44" s="8">
        <v>163065.35999999999</v>
      </c>
      <c r="F44" s="421">
        <f t="shared" si="1"/>
        <v>244598.03999999998</v>
      </c>
      <c r="G44" s="376">
        <f t="shared" si="2"/>
        <v>8.6872721527351317E-7</v>
      </c>
    </row>
    <row r="45" spans="2:7" x14ac:dyDescent="0.35">
      <c r="B45" s="7">
        <v>41</v>
      </c>
      <c r="C45" s="7" t="s">
        <v>264</v>
      </c>
      <c r="D45" s="8">
        <v>248379348.84000134</v>
      </c>
      <c r="E45" s="8">
        <v>496758697.68000269</v>
      </c>
      <c r="F45" s="421">
        <f t="shared" si="1"/>
        <v>745138046.52000403</v>
      </c>
      <c r="G45" s="376">
        <f t="shared" si="2"/>
        <v>2.6464713296462583E-3</v>
      </c>
    </row>
    <row r="46" spans="2:7" x14ac:dyDescent="0.35">
      <c r="B46" s="7">
        <v>42</v>
      </c>
      <c r="C46" s="7" t="s">
        <v>274</v>
      </c>
      <c r="D46" s="8">
        <v>199535036.64000064</v>
      </c>
      <c r="E46" s="8">
        <v>399070073.28000128</v>
      </c>
      <c r="F46" s="421">
        <f t="shared" si="1"/>
        <v>598605109.92000198</v>
      </c>
      <c r="G46" s="376">
        <f t="shared" si="2"/>
        <v>2.1260372740079954E-3</v>
      </c>
    </row>
    <row r="47" spans="2:7" x14ac:dyDescent="0.35">
      <c r="B47" s="7">
        <v>43</v>
      </c>
      <c r="C47" s="7" t="s">
        <v>48</v>
      </c>
      <c r="D47" s="8">
        <v>24227797.409999996</v>
      </c>
      <c r="E47" s="8">
        <v>48455594.819999993</v>
      </c>
      <c r="F47" s="421">
        <f t="shared" si="1"/>
        <v>72683392.229999989</v>
      </c>
      <c r="G47" s="376">
        <f t="shared" si="2"/>
        <v>2.5814614429698783E-4</v>
      </c>
    </row>
    <row r="48" spans="2:7" x14ac:dyDescent="0.35">
      <c r="B48" s="7">
        <v>44</v>
      </c>
      <c r="C48" s="7" t="s">
        <v>275</v>
      </c>
      <c r="D48" s="8">
        <v>148834905.00000015</v>
      </c>
      <c r="E48" s="8">
        <v>297669810.0000003</v>
      </c>
      <c r="F48" s="421">
        <f t="shared" si="1"/>
        <v>446504715.00000048</v>
      </c>
      <c r="G48" s="376">
        <f t="shared" si="2"/>
        <v>1.5858295416776196E-3</v>
      </c>
    </row>
    <row r="49" spans="2:7" x14ac:dyDescent="0.35">
      <c r="B49" s="7">
        <v>45</v>
      </c>
      <c r="C49" s="7" t="s">
        <v>431</v>
      </c>
      <c r="D49" s="8">
        <v>2798046737.3070388</v>
      </c>
      <c r="E49" s="8">
        <v>5596093474.6140776</v>
      </c>
      <c r="F49" s="421">
        <f t="shared" si="1"/>
        <v>8394140211.9211159</v>
      </c>
      <c r="G49" s="376">
        <f t="shared" si="2"/>
        <v>2.9813068211493637E-2</v>
      </c>
    </row>
    <row r="50" spans="2:7" x14ac:dyDescent="0.35">
      <c r="B50" s="7">
        <v>46</v>
      </c>
      <c r="C50" s="7" t="s">
        <v>49</v>
      </c>
      <c r="D50" s="8">
        <v>170805161.33999979</v>
      </c>
      <c r="E50" s="8">
        <v>341610322.67999959</v>
      </c>
      <c r="F50" s="421">
        <f t="shared" si="1"/>
        <v>512415484.01999938</v>
      </c>
      <c r="G50" s="376">
        <f t="shared" si="2"/>
        <v>1.819921682511125E-3</v>
      </c>
    </row>
    <row r="51" spans="2:7" x14ac:dyDescent="0.35">
      <c r="B51" s="7">
        <v>47</v>
      </c>
      <c r="C51" s="7" t="s">
        <v>292</v>
      </c>
      <c r="D51" s="8">
        <v>52116253.889999971</v>
      </c>
      <c r="E51" s="8">
        <v>104232507.77999994</v>
      </c>
      <c r="F51" s="421">
        <f t="shared" si="1"/>
        <v>156348761.6699999</v>
      </c>
      <c r="G51" s="376">
        <f t="shared" si="2"/>
        <v>5.5529645428492071E-4</v>
      </c>
    </row>
    <row r="52" spans="2:7" x14ac:dyDescent="0.35">
      <c r="B52" s="7">
        <v>48</v>
      </c>
      <c r="C52" s="7" t="s">
        <v>50</v>
      </c>
      <c r="D52" s="8">
        <v>56342293.139999956</v>
      </c>
      <c r="E52" s="8">
        <v>112684586.27999991</v>
      </c>
      <c r="F52" s="421">
        <f t="shared" si="1"/>
        <v>169026879.41999987</v>
      </c>
      <c r="G52" s="376">
        <f t="shared" si="2"/>
        <v>6.0032472159183442E-4</v>
      </c>
    </row>
    <row r="53" spans="2:7" x14ac:dyDescent="0.35">
      <c r="B53" s="7">
        <v>49</v>
      </c>
      <c r="C53" s="7" t="s">
        <v>51</v>
      </c>
      <c r="D53" s="8">
        <v>109569890.60999969</v>
      </c>
      <c r="E53" s="8">
        <v>219139781.21999937</v>
      </c>
      <c r="F53" s="421">
        <f t="shared" si="1"/>
        <v>328709671.82999909</v>
      </c>
      <c r="G53" s="376">
        <f t="shared" si="2"/>
        <v>1.1674624941489535E-3</v>
      </c>
    </row>
    <row r="54" spans="2:7" x14ac:dyDescent="0.35">
      <c r="B54" s="7">
        <v>50</v>
      </c>
      <c r="C54" s="7" t="s">
        <v>52</v>
      </c>
      <c r="D54" s="8">
        <v>118830145.35000002</v>
      </c>
      <c r="E54" s="8">
        <v>237660290.70000005</v>
      </c>
      <c r="F54" s="421">
        <f t="shared" si="1"/>
        <v>356490436.05000007</v>
      </c>
      <c r="G54" s="376">
        <f t="shared" si="2"/>
        <v>1.26613011200481E-3</v>
      </c>
    </row>
    <row r="55" spans="2:7" x14ac:dyDescent="0.35">
      <c r="B55" s="7">
        <v>51</v>
      </c>
      <c r="C55" s="7" t="s">
        <v>53</v>
      </c>
      <c r="D55" s="8">
        <v>170348931.48000059</v>
      </c>
      <c r="E55" s="8">
        <v>340697862.96000117</v>
      </c>
      <c r="F55" s="421">
        <f t="shared" si="1"/>
        <v>511046794.44000173</v>
      </c>
      <c r="G55" s="376">
        <f t="shared" si="2"/>
        <v>1.8150605728824247E-3</v>
      </c>
    </row>
    <row r="56" spans="2:7" x14ac:dyDescent="0.35">
      <c r="B56" s="7">
        <v>52</v>
      </c>
      <c r="C56" s="7" t="s">
        <v>293</v>
      </c>
      <c r="D56" s="219">
        <v>22511423.75999999</v>
      </c>
      <c r="E56" s="219">
        <v>45022847.519999981</v>
      </c>
      <c r="F56" s="421">
        <f t="shared" si="1"/>
        <v>67534271.279999971</v>
      </c>
      <c r="G56" s="376">
        <f t="shared" si="2"/>
        <v>2.3985825652814052E-4</v>
      </c>
    </row>
    <row r="57" spans="2:7" x14ac:dyDescent="0.35">
      <c r="B57" s="7">
        <v>53</v>
      </c>
      <c r="C57" s="7" t="s">
        <v>54</v>
      </c>
      <c r="D57" s="219">
        <v>223469964.00000089</v>
      </c>
      <c r="E57" s="219">
        <v>446939928.00000179</v>
      </c>
      <c r="F57" s="421">
        <f t="shared" si="1"/>
        <v>670409892.00000262</v>
      </c>
      <c r="G57" s="376">
        <f t="shared" si="2"/>
        <v>2.3810629004589693E-3</v>
      </c>
    </row>
    <row r="58" spans="2:7" x14ac:dyDescent="0.35">
      <c r="B58" s="7">
        <v>54</v>
      </c>
      <c r="C58" s="7" t="s">
        <v>55</v>
      </c>
      <c r="D58" s="219">
        <v>6501553241.9090967</v>
      </c>
      <c r="E58" s="219">
        <v>13003106483.218193</v>
      </c>
      <c r="F58" s="421">
        <f t="shared" si="1"/>
        <v>19504659725.127289</v>
      </c>
      <c r="G58" s="376">
        <f t="shared" si="2"/>
        <v>6.9273771481845395E-2</v>
      </c>
    </row>
    <row r="59" spans="2:7" x14ac:dyDescent="0.35">
      <c r="B59" s="7">
        <v>55</v>
      </c>
      <c r="C59" s="7" t="s">
        <v>294</v>
      </c>
      <c r="D59" s="219">
        <v>104987678.0399999</v>
      </c>
      <c r="E59" s="219">
        <v>209975356.0799998</v>
      </c>
      <c r="F59" s="421">
        <f t="shared" si="1"/>
        <v>314963034.11999971</v>
      </c>
      <c r="G59" s="376">
        <f t="shared" si="2"/>
        <v>1.1186392153639656E-3</v>
      </c>
    </row>
    <row r="60" spans="2:7" x14ac:dyDescent="0.35">
      <c r="B60" s="7">
        <v>56</v>
      </c>
      <c r="C60" s="7" t="s">
        <v>56</v>
      </c>
      <c r="D60" s="219">
        <v>353868630.39000314</v>
      </c>
      <c r="E60" s="219">
        <v>707737260.78000629</v>
      </c>
      <c r="F60" s="421">
        <f t="shared" si="1"/>
        <v>1061605891.1700094</v>
      </c>
      <c r="G60" s="376">
        <f t="shared" si="2"/>
        <v>3.7704551089374166E-3</v>
      </c>
    </row>
    <row r="61" spans="2:7" x14ac:dyDescent="0.35">
      <c r="B61" s="7">
        <v>57</v>
      </c>
      <c r="C61" s="7" t="s">
        <v>269</v>
      </c>
      <c r="D61" s="219">
        <v>544632257.76000547</v>
      </c>
      <c r="E61" s="219">
        <v>1089264515.460011</v>
      </c>
      <c r="F61" s="421">
        <f t="shared" si="1"/>
        <v>1633896773.2200165</v>
      </c>
      <c r="G61" s="376">
        <f t="shared" si="2"/>
        <v>5.8030333924335778E-3</v>
      </c>
    </row>
    <row r="62" spans="2:7" x14ac:dyDescent="0.35">
      <c r="B62" s="7">
        <v>58</v>
      </c>
      <c r="C62" s="7" t="s">
        <v>57</v>
      </c>
      <c r="D62" s="219">
        <v>433144249.53000462</v>
      </c>
      <c r="E62" s="219">
        <v>866288498.94000936</v>
      </c>
      <c r="F62" s="422">
        <f t="shared" si="1"/>
        <v>1299432748.4700141</v>
      </c>
      <c r="G62" s="376">
        <f t="shared" si="2"/>
        <v>4.6151334369382638E-3</v>
      </c>
    </row>
    <row r="63" spans="2:7" x14ac:dyDescent="0.35">
      <c r="B63" s="234" t="s">
        <v>14</v>
      </c>
      <c r="C63" s="106"/>
      <c r="D63" s="106">
        <f>SUM(D5:D62)</f>
        <v>93853028391.83667</v>
      </c>
      <c r="E63" s="106">
        <f>SUM(E5:E62)</f>
        <v>187706056784.27335</v>
      </c>
      <c r="F63" s="106">
        <f>SUM(F5:F62)</f>
        <v>281559085176.11005</v>
      </c>
      <c r="G63" s="377">
        <f t="shared" si="2"/>
        <v>1</v>
      </c>
    </row>
  </sheetData>
  <mergeCells count="1">
    <mergeCell ref="B3:G3"/>
  </mergeCells>
  <hyperlinks>
    <hyperlink ref="I1" location="'Cot°. par grade TTC'!A1" display="Variable suivante" xr:uid="{00000000-0004-0000-0B00-000000000000}"/>
    <hyperlink ref="I2" location="'Cot°. par province TTC'!A1" display="Variable précédente" xr:uid="{00000000-0004-0000-0B00-000001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tabColor theme="0"/>
  </sheetPr>
  <dimension ref="B1:R31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15.1640625" style="12" customWidth="1"/>
    <col min="3" max="3" width="17" style="12" bestFit="1" customWidth="1"/>
    <col min="4" max="4" width="15" style="12" bestFit="1" customWidth="1"/>
    <col min="5" max="5" width="16" style="12" bestFit="1" customWidth="1"/>
    <col min="6" max="6" width="16" style="12" customWidth="1"/>
    <col min="7" max="7" width="13.33203125" style="12" bestFit="1" customWidth="1"/>
    <col min="8" max="8" width="12.33203125" style="12" bestFit="1" customWidth="1"/>
    <col min="9" max="9" width="19" style="12" bestFit="1" customWidth="1"/>
    <col min="10" max="14" width="11" style="12"/>
    <col min="15" max="15" width="14.83203125" style="12" customWidth="1"/>
    <col min="16" max="16" width="12.58203125" style="12" customWidth="1"/>
    <col min="17" max="17" width="13.5" style="12" customWidth="1"/>
    <col min="18" max="18" width="14" style="12" customWidth="1"/>
    <col min="19" max="16384" width="11" style="12"/>
  </cols>
  <sheetData>
    <row r="1" spans="2:18" ht="20" customHeight="1" x14ac:dyDescent="0.35">
      <c r="I1" s="93" t="s">
        <v>260</v>
      </c>
    </row>
    <row r="2" spans="2:18" ht="18" x14ac:dyDescent="0.4">
      <c r="B2" s="11" t="s">
        <v>1095</v>
      </c>
      <c r="I2" s="94" t="s">
        <v>261</v>
      </c>
    </row>
    <row r="3" spans="2:18" x14ac:dyDescent="0.35">
      <c r="B3" s="479"/>
      <c r="C3" s="479"/>
      <c r="D3" s="479"/>
      <c r="E3" s="479"/>
      <c r="F3" s="479"/>
      <c r="G3" s="479"/>
    </row>
    <row r="4" spans="2:18" x14ac:dyDescent="0.35">
      <c r="B4" s="89" t="s">
        <v>101</v>
      </c>
      <c r="C4" s="28" t="s">
        <v>77</v>
      </c>
      <c r="D4" s="28" t="s">
        <v>1083</v>
      </c>
      <c r="E4" s="28" t="s">
        <v>1084</v>
      </c>
      <c r="F4" s="28" t="s">
        <v>14</v>
      </c>
      <c r="G4" s="28" t="s">
        <v>7</v>
      </c>
    </row>
    <row r="5" spans="2:18" x14ac:dyDescent="0.35">
      <c r="B5" s="33" t="s">
        <v>59</v>
      </c>
      <c r="C5" s="8">
        <v>9314973228</v>
      </c>
      <c r="D5" s="8">
        <v>365840084.62999982</v>
      </c>
      <c r="E5" s="8">
        <v>731680169.25999963</v>
      </c>
      <c r="F5" s="219">
        <v>1097520253.8899994</v>
      </c>
      <c r="G5" s="378">
        <f>F5/$F$16</f>
        <v>3.8980104414016331E-3</v>
      </c>
      <c r="H5" s="75"/>
      <c r="O5" s="203"/>
      <c r="P5" s="203"/>
      <c r="Q5" s="203"/>
      <c r="R5" s="203"/>
    </row>
    <row r="6" spans="2:18" x14ac:dyDescent="0.35">
      <c r="B6" s="7" t="s">
        <v>60</v>
      </c>
      <c r="C6" s="8">
        <v>71016660677</v>
      </c>
      <c r="D6" s="8">
        <v>2794718845.240015</v>
      </c>
      <c r="E6" s="8">
        <v>5589437690.8700294</v>
      </c>
      <c r="F6" s="219">
        <v>8384156536.1100445</v>
      </c>
      <c r="G6" s="378">
        <f t="shared" ref="G6:G16" si="0">F6/$F$16</f>
        <v>2.9777609665304874E-2</v>
      </c>
      <c r="H6" s="75"/>
      <c r="O6" s="203"/>
      <c r="P6" s="203"/>
      <c r="Q6" s="203"/>
      <c r="R6" s="203"/>
    </row>
    <row r="7" spans="2:18" x14ac:dyDescent="0.35">
      <c r="B7" s="7" t="s">
        <v>61</v>
      </c>
      <c r="C7" s="8">
        <v>90273059451</v>
      </c>
      <c r="D7" s="8">
        <v>3560403915.5000343</v>
      </c>
      <c r="E7" s="8">
        <v>7120807831.2000685</v>
      </c>
      <c r="F7" s="219">
        <v>10681211746.700102</v>
      </c>
      <c r="G7" s="378">
        <f t="shared" si="0"/>
        <v>3.7935951311957976E-2</v>
      </c>
      <c r="H7" s="75"/>
      <c r="O7" s="203"/>
      <c r="P7" s="203"/>
      <c r="Q7" s="203"/>
      <c r="R7" s="203"/>
    </row>
    <row r="8" spans="2:18" x14ac:dyDescent="0.35">
      <c r="B8" s="7" t="s">
        <v>62</v>
      </c>
      <c r="C8" s="8">
        <v>205674846288</v>
      </c>
      <c r="D8" s="8">
        <v>8599105917.0013676</v>
      </c>
      <c r="E8" s="8">
        <v>17198211836.002735</v>
      </c>
      <c r="F8" s="219">
        <v>25797317753.004105</v>
      </c>
      <c r="G8" s="378">
        <f t="shared" si="0"/>
        <v>9.1623105455185816E-2</v>
      </c>
      <c r="H8" s="75"/>
      <c r="O8" s="203"/>
      <c r="P8" s="203"/>
      <c r="Q8" s="203"/>
      <c r="R8" s="203"/>
    </row>
    <row r="9" spans="2:18" x14ac:dyDescent="0.35">
      <c r="B9" s="7" t="s">
        <v>63</v>
      </c>
      <c r="C9" s="8">
        <v>234588169332</v>
      </c>
      <c r="D9" s="8">
        <v>9015268796.7362232</v>
      </c>
      <c r="E9" s="8">
        <v>18030537592.472446</v>
      </c>
      <c r="F9" s="219">
        <v>27045806389.208672</v>
      </c>
      <c r="G9" s="378">
        <f t="shared" si="0"/>
        <v>9.605730311363235E-2</v>
      </c>
      <c r="H9" s="75"/>
      <c r="O9" s="203"/>
      <c r="P9" s="203"/>
      <c r="Q9" s="203"/>
      <c r="R9" s="203"/>
    </row>
    <row r="10" spans="2:18" x14ac:dyDescent="0.35">
      <c r="B10" s="7" t="s">
        <v>64</v>
      </c>
      <c r="C10" s="8">
        <v>558968334754</v>
      </c>
      <c r="D10" s="8">
        <v>10439245540.310083</v>
      </c>
      <c r="E10" s="8">
        <v>20878491078.620167</v>
      </c>
      <c r="F10" s="219">
        <v>31317736618.930252</v>
      </c>
      <c r="G10" s="378">
        <f t="shared" si="0"/>
        <v>0.11122971435740971</v>
      </c>
      <c r="H10" s="75"/>
      <c r="O10" s="203"/>
      <c r="P10" s="203"/>
      <c r="Q10" s="203"/>
      <c r="R10" s="203"/>
    </row>
    <row r="11" spans="2:18" x14ac:dyDescent="0.35">
      <c r="B11" s="7" t="s">
        <v>65</v>
      </c>
      <c r="C11" s="8">
        <v>881433639234</v>
      </c>
      <c r="D11" s="8">
        <v>46977978340.589615</v>
      </c>
      <c r="E11" s="8">
        <v>93955956683.17923</v>
      </c>
      <c r="F11" s="219">
        <v>140933935023.76883</v>
      </c>
      <c r="G11" s="378">
        <f t="shared" si="0"/>
        <v>0.50054834826358552</v>
      </c>
      <c r="H11" s="75"/>
      <c r="O11" s="203"/>
      <c r="P11" s="203"/>
      <c r="Q11" s="203"/>
      <c r="R11" s="203"/>
    </row>
    <row r="12" spans="2:18" x14ac:dyDescent="0.35">
      <c r="B12" s="7" t="s">
        <v>66</v>
      </c>
      <c r="C12" s="8">
        <v>195049411095</v>
      </c>
      <c r="D12" s="8">
        <v>8617546458.2996368</v>
      </c>
      <c r="E12" s="8">
        <v>17235092916.599274</v>
      </c>
      <c r="F12" s="219">
        <v>25852639374.898914</v>
      </c>
      <c r="G12" s="378">
        <f t="shared" si="0"/>
        <v>9.1819588626240664E-2</v>
      </c>
      <c r="H12" s="75"/>
      <c r="O12" s="203"/>
      <c r="P12" s="203"/>
      <c r="Q12" s="203"/>
      <c r="R12" s="203"/>
    </row>
    <row r="13" spans="2:18" x14ac:dyDescent="0.35">
      <c r="B13" s="7" t="s">
        <v>67</v>
      </c>
      <c r="C13" s="8">
        <v>48981688500</v>
      </c>
      <c r="D13" s="8">
        <v>1803182217.6600087</v>
      </c>
      <c r="E13" s="8">
        <v>3606364436.1200175</v>
      </c>
      <c r="F13" s="219">
        <v>5409546653.7800255</v>
      </c>
      <c r="G13" s="378">
        <f t="shared" si="0"/>
        <v>1.9212829344101769E-2</v>
      </c>
      <c r="H13" s="75"/>
      <c r="O13" s="203"/>
      <c r="P13" s="203"/>
      <c r="Q13" s="203"/>
      <c r="R13" s="203"/>
    </row>
    <row r="14" spans="2:18" x14ac:dyDescent="0.35">
      <c r="B14" s="7" t="s">
        <v>68</v>
      </c>
      <c r="C14" s="8">
        <v>26647360101</v>
      </c>
      <c r="D14" s="8">
        <v>938985310.35001969</v>
      </c>
      <c r="E14" s="8">
        <v>1877970619.8400393</v>
      </c>
      <c r="F14" s="219">
        <v>2816955930.1900592</v>
      </c>
      <c r="G14" s="378">
        <f t="shared" si="0"/>
        <v>1.0004848284056943E-2</v>
      </c>
      <c r="H14" s="75"/>
      <c r="O14" s="203"/>
      <c r="P14" s="203"/>
      <c r="Q14" s="203"/>
      <c r="R14" s="203"/>
    </row>
    <row r="15" spans="2:18" x14ac:dyDescent="0.35">
      <c r="B15" s="44" t="s">
        <v>69</v>
      </c>
      <c r="C15" s="8">
        <v>61606737903</v>
      </c>
      <c r="D15" s="8">
        <v>740752965.06999993</v>
      </c>
      <c r="E15" s="8">
        <v>1481505931.0799999</v>
      </c>
      <c r="F15" s="219">
        <v>2222258896.1499996</v>
      </c>
      <c r="G15" s="378">
        <f t="shared" si="0"/>
        <v>7.892691137122803E-3</v>
      </c>
      <c r="H15" s="75"/>
      <c r="O15" s="203"/>
      <c r="P15" s="203"/>
      <c r="Q15" s="203"/>
      <c r="R15" s="203"/>
    </row>
    <row r="16" spans="2:18" x14ac:dyDescent="0.35">
      <c r="B16" s="45" t="s">
        <v>14</v>
      </c>
      <c r="C16" s="24">
        <f>SUM(C5:C15)</f>
        <v>2383554880563</v>
      </c>
      <c r="D16" s="24">
        <v>93853028391.386993</v>
      </c>
      <c r="E16" s="24">
        <v>187706056785.24402</v>
      </c>
      <c r="F16" s="24">
        <v>281559085176.63098</v>
      </c>
      <c r="G16" s="379">
        <f t="shared" si="0"/>
        <v>1</v>
      </c>
      <c r="O16" s="203"/>
      <c r="P16" s="203"/>
      <c r="Q16" s="203"/>
      <c r="R16" s="203"/>
    </row>
    <row r="17" spans="2:7" x14ac:dyDescent="0.35">
      <c r="B17" s="40"/>
      <c r="C17" s="75"/>
      <c r="D17" s="75"/>
      <c r="E17" s="75"/>
      <c r="F17" s="75"/>
      <c r="G17" s="40"/>
    </row>
    <row r="18" spans="2:7" x14ac:dyDescent="0.35">
      <c r="B18" s="434"/>
      <c r="C18" s="439"/>
      <c r="D18" s="435"/>
      <c r="E18" s="435"/>
      <c r="F18" s="435"/>
    </row>
    <row r="19" spans="2:7" x14ac:dyDescent="0.35">
      <c r="B19" s="436"/>
      <c r="C19" s="435"/>
      <c r="D19" s="435"/>
      <c r="E19" s="435"/>
      <c r="F19" s="435"/>
    </row>
    <row r="20" spans="2:7" x14ac:dyDescent="0.35">
      <c r="B20" s="436"/>
      <c r="C20" s="435"/>
      <c r="D20" s="435"/>
      <c r="E20" s="435"/>
      <c r="F20" s="435"/>
    </row>
    <row r="21" spans="2:7" x14ac:dyDescent="0.35">
      <c r="B21" s="436"/>
      <c r="C21" s="435"/>
      <c r="D21" s="435"/>
      <c r="E21" s="435"/>
      <c r="F21" s="435"/>
    </row>
    <row r="22" spans="2:7" x14ac:dyDescent="0.35">
      <c r="B22" s="436"/>
      <c r="C22" s="435"/>
      <c r="D22" s="435"/>
      <c r="E22" s="435"/>
      <c r="F22" s="435"/>
    </row>
    <row r="23" spans="2:7" x14ac:dyDescent="0.35">
      <c r="B23" s="436"/>
      <c r="C23" s="435"/>
      <c r="D23" s="435"/>
      <c r="E23" s="435"/>
      <c r="F23" s="435"/>
    </row>
    <row r="24" spans="2:7" x14ac:dyDescent="0.35">
      <c r="B24" s="436"/>
      <c r="C24" s="435"/>
      <c r="D24" s="435"/>
      <c r="E24" s="435"/>
      <c r="F24" s="435"/>
    </row>
    <row r="25" spans="2:7" x14ac:dyDescent="0.35">
      <c r="B25" s="436"/>
      <c r="C25" s="435"/>
      <c r="D25" s="435"/>
      <c r="E25" s="435"/>
      <c r="F25" s="435"/>
    </row>
    <row r="26" spans="2:7" x14ac:dyDescent="0.35">
      <c r="B26" s="436"/>
      <c r="C26" s="435"/>
      <c r="D26" s="435"/>
      <c r="E26" s="435"/>
      <c r="F26" s="435"/>
    </row>
    <row r="27" spans="2:7" x14ac:dyDescent="0.35">
      <c r="B27" s="436"/>
      <c r="C27" s="435"/>
      <c r="D27" s="435"/>
      <c r="E27" s="435"/>
      <c r="F27" s="435"/>
    </row>
    <row r="28" spans="2:7" x14ac:dyDescent="0.35">
      <c r="B28" s="436"/>
      <c r="C28" s="435"/>
      <c r="D28" s="435"/>
      <c r="E28" s="435"/>
      <c r="F28" s="435"/>
    </row>
    <row r="29" spans="2:7" x14ac:dyDescent="0.35">
      <c r="B29" s="436"/>
      <c r="C29" s="435"/>
      <c r="D29" s="435"/>
      <c r="E29" s="435"/>
      <c r="F29" s="439"/>
    </row>
    <row r="30" spans="2:7" x14ac:dyDescent="0.35">
      <c r="B30" s="454"/>
      <c r="C30" s="437"/>
      <c r="D30" s="437"/>
      <c r="E30" s="437"/>
      <c r="F30" s="75"/>
    </row>
    <row r="31" spans="2:7" x14ac:dyDescent="0.35">
      <c r="C31" s="75"/>
      <c r="D31" s="75"/>
      <c r="E31" s="75"/>
      <c r="F31" s="75"/>
    </row>
  </sheetData>
  <mergeCells count="1">
    <mergeCell ref="B3:G3"/>
  </mergeCells>
  <hyperlinks>
    <hyperlink ref="I1" location="'Cot° par prov&amp;par grade TTC'!A1" display="Variable suivante" xr:uid="{00000000-0004-0000-0C00-000000000000}"/>
    <hyperlink ref="I2" location="'Cot°. par Adm. Pub. TTC'!A1" display="Variable précédente" xr:uid="{00000000-0004-0000-0C00-000001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tabColor theme="0"/>
  </sheetPr>
  <dimension ref="B1:AP31"/>
  <sheetViews>
    <sheetView showGridLines="0" workbookViewId="0"/>
  </sheetViews>
  <sheetFormatPr baseColWidth="10" defaultColWidth="11" defaultRowHeight="15.5" x14ac:dyDescent="0.35"/>
  <cols>
    <col min="1" max="2" width="11" style="2"/>
    <col min="3" max="3" width="11.08203125" style="2" bestFit="1" customWidth="1"/>
    <col min="4" max="8" width="12.33203125" style="2" bestFit="1" customWidth="1"/>
    <col min="9" max="9" width="13.58203125" style="2" customWidth="1"/>
    <col min="10" max="12" width="12.33203125" style="2" bestFit="1" customWidth="1"/>
    <col min="13" max="13" width="11.08203125" style="2" bestFit="1" customWidth="1"/>
    <col min="14" max="14" width="13.33203125" style="2" bestFit="1" customWidth="1"/>
    <col min="15" max="16384" width="11" style="2"/>
  </cols>
  <sheetData>
    <row r="1" spans="2:42" x14ac:dyDescent="0.35">
      <c r="I1" s="93"/>
      <c r="O1" s="93" t="s">
        <v>260</v>
      </c>
    </row>
    <row r="2" spans="2:42" ht="18" x14ac:dyDescent="0.4">
      <c r="B2" s="92" t="s">
        <v>1074</v>
      </c>
      <c r="I2" s="94"/>
      <c r="O2" s="94" t="s">
        <v>261</v>
      </c>
    </row>
    <row r="4" spans="2:42" x14ac:dyDescent="0.35">
      <c r="B4" s="89" t="s">
        <v>16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32" t="s">
        <v>69</v>
      </c>
      <c r="N4" s="32" t="s">
        <v>14</v>
      </c>
    </row>
    <row r="5" spans="2:42" x14ac:dyDescent="0.35">
      <c r="B5" s="33" t="s">
        <v>407</v>
      </c>
      <c r="C5" s="112">
        <v>8.0087130000000002</v>
      </c>
      <c r="D5" s="112">
        <v>45.056072539999995</v>
      </c>
      <c r="E5" s="112">
        <v>88.932780369999804</v>
      </c>
      <c r="F5" s="112">
        <v>241.75976821999899</v>
      </c>
      <c r="G5" s="112">
        <v>198.42565171000015</v>
      </c>
      <c r="H5" s="112">
        <v>192.8021799200001</v>
      </c>
      <c r="I5" s="112">
        <v>1308.7442062300538</v>
      </c>
      <c r="J5" s="112">
        <v>502.12874884000053</v>
      </c>
      <c r="K5" s="112">
        <v>61.516726799999994</v>
      </c>
      <c r="L5" s="112">
        <v>95.364813880000014</v>
      </c>
      <c r="M5" s="112">
        <v>15.30266956</v>
      </c>
      <c r="N5" s="132">
        <v>2758.0423310700535</v>
      </c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</row>
    <row r="6" spans="2:42" x14ac:dyDescent="0.35">
      <c r="B6" s="7" t="s">
        <v>8</v>
      </c>
      <c r="C6" s="113">
        <v>16.75071513</v>
      </c>
      <c r="D6" s="113">
        <v>102.26769722999992</v>
      </c>
      <c r="E6" s="113">
        <v>351.81586275999746</v>
      </c>
      <c r="F6" s="113">
        <v>900.86032109999815</v>
      </c>
      <c r="G6" s="113">
        <v>772.57206542999893</v>
      </c>
      <c r="H6" s="113">
        <v>804.63352722999036</v>
      </c>
      <c r="I6" s="113">
        <v>5347.1514917992399</v>
      </c>
      <c r="J6" s="113">
        <v>993.54284263000261</v>
      </c>
      <c r="K6" s="113">
        <v>338.98822810999997</v>
      </c>
      <c r="L6" s="113">
        <v>92.34762039000006</v>
      </c>
      <c r="M6" s="113">
        <v>48.7746438</v>
      </c>
      <c r="N6" s="133">
        <v>9769.7050156092282</v>
      </c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</row>
    <row r="7" spans="2:42" x14ac:dyDescent="0.35">
      <c r="B7" s="7" t="s">
        <v>408</v>
      </c>
      <c r="C7" s="113">
        <v>76.181251229999987</v>
      </c>
      <c r="D7" s="113">
        <v>419.46641923000021</v>
      </c>
      <c r="E7" s="113">
        <v>314.95361152999874</v>
      </c>
      <c r="F7" s="113">
        <v>994.25029778000248</v>
      </c>
      <c r="G7" s="113">
        <v>1020.4597477200136</v>
      </c>
      <c r="H7" s="113">
        <v>1145.574308389997</v>
      </c>
      <c r="I7" s="113">
        <v>2947.5419558600038</v>
      </c>
      <c r="J7" s="113">
        <v>828.07973606000314</v>
      </c>
      <c r="K7" s="113">
        <v>228.22489526999999</v>
      </c>
      <c r="L7" s="113">
        <v>78.946998810000053</v>
      </c>
      <c r="M7" s="113">
        <v>34.468735839999994</v>
      </c>
      <c r="N7" s="133">
        <v>8088.1479577200189</v>
      </c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</row>
    <row r="8" spans="2:42" x14ac:dyDescent="0.35">
      <c r="B8" s="7" t="s">
        <v>409</v>
      </c>
      <c r="C8" s="113">
        <v>6.97906548</v>
      </c>
      <c r="D8" s="113">
        <v>72.578311790000001</v>
      </c>
      <c r="E8" s="113">
        <v>237.05555851999901</v>
      </c>
      <c r="F8" s="113">
        <v>717.88726093000605</v>
      </c>
      <c r="G8" s="113">
        <v>260.21192230999844</v>
      </c>
      <c r="H8" s="113">
        <v>220.10897085999957</v>
      </c>
      <c r="I8" s="113">
        <v>5191.6332937091756</v>
      </c>
      <c r="J8" s="113">
        <v>457.96463225000247</v>
      </c>
      <c r="K8" s="113">
        <v>99.531142219999992</v>
      </c>
      <c r="L8" s="113">
        <v>36.333449349999981</v>
      </c>
      <c r="M8" s="113">
        <v>33.635182489999998</v>
      </c>
      <c r="N8" s="133">
        <v>7333.9187899091812</v>
      </c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</row>
    <row r="9" spans="2:42" x14ac:dyDescent="0.35">
      <c r="B9" s="7" t="s">
        <v>410</v>
      </c>
      <c r="C9" s="113">
        <v>9.2838749400000005</v>
      </c>
      <c r="D9" s="113">
        <v>67.353010499999996</v>
      </c>
      <c r="E9" s="113">
        <v>111.20468103999983</v>
      </c>
      <c r="F9" s="113">
        <v>327.51048450999906</v>
      </c>
      <c r="G9" s="113">
        <v>217.5257870199998</v>
      </c>
      <c r="H9" s="113">
        <v>224.44222036999957</v>
      </c>
      <c r="I9" s="113">
        <v>1815.7886916800662</v>
      </c>
      <c r="J9" s="113">
        <v>631.10241284000131</v>
      </c>
      <c r="K9" s="113">
        <v>147.67809513</v>
      </c>
      <c r="L9" s="113">
        <v>61.969601880000027</v>
      </c>
      <c r="M9" s="113">
        <v>24.032864879999998</v>
      </c>
      <c r="N9" s="133">
        <v>3637.8917247900654</v>
      </c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</row>
    <row r="10" spans="2:42" x14ac:dyDescent="0.35">
      <c r="B10" s="7" t="s">
        <v>411</v>
      </c>
      <c r="C10" s="113">
        <v>13.559055120000002</v>
      </c>
      <c r="D10" s="113">
        <v>96.747613239999936</v>
      </c>
      <c r="E10" s="113">
        <v>214.78458028999967</v>
      </c>
      <c r="F10" s="113">
        <v>848.36660396999673</v>
      </c>
      <c r="G10" s="113">
        <v>419.55554289999515</v>
      </c>
      <c r="H10" s="113">
        <v>547.26795284999298</v>
      </c>
      <c r="I10" s="113">
        <v>6097.2841860396566</v>
      </c>
      <c r="J10" s="113">
        <v>753.82361830000241</v>
      </c>
      <c r="K10" s="113">
        <v>120.49072156</v>
      </c>
      <c r="L10" s="113">
        <v>55.871111909999996</v>
      </c>
      <c r="M10" s="113">
        <v>36.282069480000004</v>
      </c>
      <c r="N10" s="133">
        <v>9204.0330556596437</v>
      </c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</row>
    <row r="11" spans="2:42" x14ac:dyDescent="0.35">
      <c r="B11" s="7" t="s">
        <v>412</v>
      </c>
      <c r="C11" s="113">
        <v>4.6864773</v>
      </c>
      <c r="D11" s="113">
        <v>50.187800850000002</v>
      </c>
      <c r="E11" s="113">
        <v>358.87389441999761</v>
      </c>
      <c r="F11" s="113">
        <v>1019.8104434599867</v>
      </c>
      <c r="G11" s="113">
        <v>634.44229231999282</v>
      </c>
      <c r="H11" s="113">
        <v>947.3593475499838</v>
      </c>
      <c r="I11" s="113">
        <v>6449.1177837296673</v>
      </c>
      <c r="J11" s="113">
        <v>521.83043479000037</v>
      </c>
      <c r="K11" s="113">
        <v>133.66923293999994</v>
      </c>
      <c r="L11" s="113">
        <v>52.891786929999967</v>
      </c>
      <c r="M11" s="113">
        <v>63.574092480000004</v>
      </c>
      <c r="N11" s="133">
        <v>10236.44358676963</v>
      </c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</row>
    <row r="12" spans="2:42" x14ac:dyDescent="0.35">
      <c r="B12" s="7" t="s">
        <v>413</v>
      </c>
      <c r="C12" s="113">
        <v>23.765587919999998</v>
      </c>
      <c r="D12" s="113">
        <v>105.16941726999994</v>
      </c>
      <c r="E12" s="113">
        <v>356.12117009999753</v>
      </c>
      <c r="F12" s="113">
        <v>954.56896675999724</v>
      </c>
      <c r="G12" s="113">
        <v>985.06671502001313</v>
      </c>
      <c r="H12" s="113">
        <v>1179.9855678799922</v>
      </c>
      <c r="I12" s="113">
        <v>5677.0108100592488</v>
      </c>
      <c r="J12" s="113">
        <v>1068.4422729500025</v>
      </c>
      <c r="K12" s="113">
        <v>324.28770150999992</v>
      </c>
      <c r="L12" s="113">
        <v>143.38037879999985</v>
      </c>
      <c r="M12" s="113">
        <v>66.746294680000005</v>
      </c>
      <c r="N12" s="133">
        <v>10884.544882949252</v>
      </c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</row>
    <row r="13" spans="2:42" x14ac:dyDescent="0.35">
      <c r="B13" s="7" t="s">
        <v>414</v>
      </c>
      <c r="C13" s="113">
        <v>23.775050609999997</v>
      </c>
      <c r="D13" s="113">
        <v>101.72535646999998</v>
      </c>
      <c r="E13" s="113">
        <v>193.10313414000004</v>
      </c>
      <c r="F13" s="113">
        <v>500.19417034000105</v>
      </c>
      <c r="G13" s="113">
        <v>600.49919504999991</v>
      </c>
      <c r="H13" s="113">
        <v>851.87958667000021</v>
      </c>
      <c r="I13" s="113">
        <v>2467.488098090068</v>
      </c>
      <c r="J13" s="113">
        <v>1141.4511686300011</v>
      </c>
      <c r="K13" s="113">
        <v>331.61853482999999</v>
      </c>
      <c r="L13" s="113">
        <v>182.29350136999994</v>
      </c>
      <c r="M13" s="113">
        <v>54.830269200000004</v>
      </c>
      <c r="N13" s="133">
        <v>6448.8580654000698</v>
      </c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</row>
    <row r="14" spans="2:42" x14ac:dyDescent="0.35">
      <c r="B14" s="7" t="s">
        <v>10</v>
      </c>
      <c r="C14" s="113">
        <v>648.34764243000029</v>
      </c>
      <c r="D14" s="113">
        <v>5532.0804122700238</v>
      </c>
      <c r="E14" s="113">
        <v>2771.3212364200394</v>
      </c>
      <c r="F14" s="113">
        <v>5548.3720833597472</v>
      </c>
      <c r="G14" s="113">
        <v>11448.412615198202</v>
      </c>
      <c r="H14" s="113">
        <v>11911.559726810621</v>
      </c>
      <c r="I14" s="113">
        <v>13484.761231678931</v>
      </c>
      <c r="J14" s="113">
        <v>4943.4065208500988</v>
      </c>
      <c r="K14" s="113">
        <v>801.18053990000385</v>
      </c>
      <c r="L14" s="113">
        <v>581.81475351000825</v>
      </c>
      <c r="M14" s="113">
        <v>781.63603740000008</v>
      </c>
      <c r="N14" s="133">
        <v>58452.892799827678</v>
      </c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</row>
    <row r="15" spans="2:42" x14ac:dyDescent="0.35">
      <c r="B15" s="2" t="s">
        <v>415</v>
      </c>
      <c r="C15" s="110">
        <v>48.928495140000003</v>
      </c>
      <c r="D15" s="110">
        <v>319.78513818000005</v>
      </c>
      <c r="E15" s="110">
        <v>597.15772837000327</v>
      </c>
      <c r="F15" s="110">
        <v>1393.9583070099923</v>
      </c>
      <c r="G15" s="110">
        <v>1269.0617800800242</v>
      </c>
      <c r="H15" s="110">
        <v>1730.0402383800083</v>
      </c>
      <c r="I15" s="110">
        <v>7746.5231903502063</v>
      </c>
      <c r="J15" s="110">
        <v>2612.1855475599195</v>
      </c>
      <c r="K15" s="110">
        <v>506.07875027999995</v>
      </c>
      <c r="L15" s="110">
        <v>292.34282001000054</v>
      </c>
      <c r="M15" s="110">
        <v>161.22713279999999</v>
      </c>
      <c r="N15" s="133">
        <v>16677.289128160155</v>
      </c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</row>
    <row r="16" spans="2:42" x14ac:dyDescent="0.35">
      <c r="B16" s="233" t="s">
        <v>416</v>
      </c>
      <c r="C16" s="113">
        <v>0</v>
      </c>
      <c r="D16" s="113">
        <v>35.161647709999997</v>
      </c>
      <c r="E16" s="113">
        <v>419.47717517000024</v>
      </c>
      <c r="F16" s="113">
        <v>952.62533428998984</v>
      </c>
      <c r="G16" s="113">
        <v>547.96867990999431</v>
      </c>
      <c r="H16" s="113">
        <v>787.93552639999075</v>
      </c>
      <c r="I16" s="113">
        <v>7172.0345820600505</v>
      </c>
      <c r="J16" s="113">
        <v>564.5805422500016</v>
      </c>
      <c r="K16" s="113">
        <v>128.89003245999999</v>
      </c>
      <c r="L16" s="113">
        <v>109.65343994999998</v>
      </c>
      <c r="M16" s="113">
        <v>110.02129339999999</v>
      </c>
      <c r="N16" s="133">
        <v>10828.348253600027</v>
      </c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</row>
    <row r="17" spans="2:42" x14ac:dyDescent="0.35">
      <c r="B17" s="2" t="s">
        <v>417</v>
      </c>
      <c r="C17" s="113">
        <v>8.6112883800000013</v>
      </c>
      <c r="D17" s="113">
        <v>136.0522647799998</v>
      </c>
      <c r="E17" s="113">
        <v>1114.8415583200224</v>
      </c>
      <c r="F17" s="113">
        <v>2225.8599865800752</v>
      </c>
      <c r="G17" s="113">
        <v>1573.5336561300469</v>
      </c>
      <c r="H17" s="113">
        <v>2797.468381830211</v>
      </c>
      <c r="I17" s="113">
        <v>15297.68316326616</v>
      </c>
      <c r="J17" s="113">
        <v>1696.2645000399973</v>
      </c>
      <c r="K17" s="113">
        <v>277.79263038999989</v>
      </c>
      <c r="L17" s="113">
        <v>174.60828385999932</v>
      </c>
      <c r="M17" s="113">
        <v>205.75623744000001</v>
      </c>
      <c r="N17" s="133">
        <v>25508.471951016509</v>
      </c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</row>
    <row r="18" spans="2:42" x14ac:dyDescent="0.35">
      <c r="B18" s="2" t="s">
        <v>418</v>
      </c>
      <c r="C18" s="113">
        <v>8.4999942000000015</v>
      </c>
      <c r="D18" s="113">
        <v>54.850799290000005</v>
      </c>
      <c r="E18" s="113">
        <v>217.51811940999951</v>
      </c>
      <c r="F18" s="113">
        <v>633.25584539000579</v>
      </c>
      <c r="G18" s="113">
        <v>435.32907844999596</v>
      </c>
      <c r="H18" s="113">
        <v>434.29924706999805</v>
      </c>
      <c r="I18" s="113">
        <v>4137.629549679511</v>
      </c>
      <c r="J18" s="113">
        <v>845.23343712000246</v>
      </c>
      <c r="K18" s="113">
        <v>112.09656039999999</v>
      </c>
      <c r="L18" s="113">
        <v>38.487415229999982</v>
      </c>
      <c r="M18" s="113">
        <v>43.049085630000008</v>
      </c>
      <c r="N18" s="133">
        <v>6960.249131869512</v>
      </c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</row>
    <row r="19" spans="2:42" x14ac:dyDescent="0.35">
      <c r="B19" s="2" t="s">
        <v>419</v>
      </c>
      <c r="C19" s="113">
        <v>26.66510568</v>
      </c>
      <c r="D19" s="113">
        <v>159.54007089999996</v>
      </c>
      <c r="E19" s="113">
        <v>134.30989899000005</v>
      </c>
      <c r="F19" s="113">
        <v>382.83880944999976</v>
      </c>
      <c r="G19" s="113">
        <v>227.44218686999977</v>
      </c>
      <c r="H19" s="113">
        <v>267.08623515999943</v>
      </c>
      <c r="I19" s="113">
        <v>2210.1265394400989</v>
      </c>
      <c r="J19" s="113">
        <v>458.56746781000061</v>
      </c>
      <c r="K19" s="113">
        <v>126.25800552</v>
      </c>
      <c r="L19" s="113">
        <v>42.628963279999994</v>
      </c>
      <c r="M19" s="113">
        <v>13.319015400000001</v>
      </c>
      <c r="N19" s="133">
        <v>4048.7822985000985</v>
      </c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</row>
    <row r="20" spans="2:42" x14ac:dyDescent="0.35">
      <c r="B20" s="2" t="s">
        <v>420</v>
      </c>
      <c r="C20" s="113">
        <v>9.4521833100000006</v>
      </c>
      <c r="D20" s="113">
        <v>84.763197329999969</v>
      </c>
      <c r="E20" s="113">
        <v>334.60287724999699</v>
      </c>
      <c r="F20" s="113">
        <v>730.42648282000346</v>
      </c>
      <c r="G20" s="113">
        <v>389.44110559999717</v>
      </c>
      <c r="H20" s="113">
        <v>614.1064516099932</v>
      </c>
      <c r="I20" s="113">
        <v>5294.5119794793991</v>
      </c>
      <c r="J20" s="113">
        <v>709.42161939000357</v>
      </c>
      <c r="K20" s="113">
        <v>183.20005452999996</v>
      </c>
      <c r="L20" s="113">
        <v>61.406982800000009</v>
      </c>
      <c r="M20" s="113">
        <v>36.51532392</v>
      </c>
      <c r="N20" s="133">
        <v>8447.8482580393938</v>
      </c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</row>
    <row r="21" spans="2:42" x14ac:dyDescent="0.35">
      <c r="B21" s="2" t="s">
        <v>11</v>
      </c>
      <c r="C21" s="113">
        <v>16.321046129999999</v>
      </c>
      <c r="D21" s="113">
        <v>79.85847351999999</v>
      </c>
      <c r="E21" s="113">
        <v>314.74400078999736</v>
      </c>
      <c r="F21" s="113">
        <v>720.53327767000678</v>
      </c>
      <c r="G21" s="113">
        <v>487.81173102999537</v>
      </c>
      <c r="H21" s="113">
        <v>577.77251967999393</v>
      </c>
      <c r="I21" s="113">
        <v>4682.0979131091945</v>
      </c>
      <c r="J21" s="113">
        <v>610.78928277000114</v>
      </c>
      <c r="K21" s="113">
        <v>74.696095789999987</v>
      </c>
      <c r="L21" s="113">
        <v>32.515673589999992</v>
      </c>
      <c r="M21" s="113">
        <v>26.416519319999999</v>
      </c>
      <c r="N21" s="133">
        <v>7623.556533399189</v>
      </c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</row>
    <row r="22" spans="2:42" x14ac:dyDescent="0.35">
      <c r="B22" s="2" t="s">
        <v>421</v>
      </c>
      <c r="C22" s="113">
        <v>7.6804938900000002</v>
      </c>
      <c r="D22" s="113">
        <v>63.156078399999984</v>
      </c>
      <c r="E22" s="113">
        <v>192.4242892000002</v>
      </c>
      <c r="F22" s="113">
        <v>434.01637145000097</v>
      </c>
      <c r="G22" s="113">
        <v>369.03436888999767</v>
      </c>
      <c r="H22" s="113">
        <v>478.60788781999702</v>
      </c>
      <c r="I22" s="113">
        <v>3331.1027678299452</v>
      </c>
      <c r="J22" s="113">
        <v>832.85932457000206</v>
      </c>
      <c r="K22" s="113">
        <v>195.96043909999997</v>
      </c>
      <c r="L22" s="113">
        <v>40.876531199999981</v>
      </c>
      <c r="M22" s="113">
        <v>54.007050239999998</v>
      </c>
      <c r="N22" s="133">
        <v>5999.7256025899433</v>
      </c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</row>
    <row r="23" spans="2:42" x14ac:dyDescent="0.35">
      <c r="B23" s="2" t="s">
        <v>422</v>
      </c>
      <c r="C23" s="113">
        <v>44.423657820000003</v>
      </c>
      <c r="D23" s="113">
        <v>198.11809396999996</v>
      </c>
      <c r="E23" s="113">
        <v>550.68442590000313</v>
      </c>
      <c r="F23" s="113">
        <v>1478.2685057199787</v>
      </c>
      <c r="G23" s="113">
        <v>1457.3714427300433</v>
      </c>
      <c r="H23" s="113">
        <v>1687.9606051599917</v>
      </c>
      <c r="I23" s="113">
        <v>9774.6401749913166</v>
      </c>
      <c r="J23" s="113">
        <v>1117.5650960600037</v>
      </c>
      <c r="K23" s="113">
        <v>231.83856420999999</v>
      </c>
      <c r="L23" s="113">
        <v>126.11118672999979</v>
      </c>
      <c r="M23" s="113">
        <v>102.61095722</v>
      </c>
      <c r="N23" s="133">
        <v>16769.592710511337</v>
      </c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</row>
    <row r="24" spans="2:42" x14ac:dyDescent="0.35">
      <c r="B24" s="2" t="s">
        <v>423</v>
      </c>
      <c r="C24" s="113">
        <v>9.1972702800000015</v>
      </c>
      <c r="D24" s="113">
        <v>54.371613369999999</v>
      </c>
      <c r="E24" s="113">
        <v>156.2999567200003</v>
      </c>
      <c r="F24" s="113">
        <v>330.27651433999847</v>
      </c>
      <c r="G24" s="113">
        <v>214.19199192999989</v>
      </c>
      <c r="H24" s="113">
        <v>212.34074027000008</v>
      </c>
      <c r="I24" s="113">
        <v>2592.4073960900869</v>
      </c>
      <c r="J24" s="113">
        <v>410.01313199999936</v>
      </c>
      <c r="K24" s="113">
        <v>92.066677599999991</v>
      </c>
      <c r="L24" s="113">
        <v>53.010455769999993</v>
      </c>
      <c r="M24" s="113">
        <v>21.387605600000001</v>
      </c>
      <c r="N24" s="133">
        <v>4145.5633539700857</v>
      </c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</row>
    <row r="25" spans="2:42" x14ac:dyDescent="0.35">
      <c r="B25" s="2" t="s">
        <v>424</v>
      </c>
      <c r="C25" s="113">
        <v>5.4047726099999993</v>
      </c>
      <c r="D25" s="113">
        <v>87.700944839999991</v>
      </c>
      <c r="E25" s="113">
        <v>259.28543013999825</v>
      </c>
      <c r="F25" s="113">
        <v>734.35597287000508</v>
      </c>
      <c r="G25" s="113">
        <v>664.69186513999432</v>
      </c>
      <c r="H25" s="113">
        <v>676.73984339999458</v>
      </c>
      <c r="I25" s="113">
        <v>4216.3443025595561</v>
      </c>
      <c r="J25" s="113">
        <v>462.94856310000114</v>
      </c>
      <c r="K25" s="113">
        <v>102.13094989999999</v>
      </c>
      <c r="L25" s="113">
        <v>50.682119429999979</v>
      </c>
      <c r="M25" s="113">
        <v>77.960245020000002</v>
      </c>
      <c r="N25" s="133">
        <v>7338.2450090095499</v>
      </c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</row>
    <row r="26" spans="2:42" x14ac:dyDescent="0.35">
      <c r="B26" s="2" t="s">
        <v>425</v>
      </c>
      <c r="C26" s="113">
        <v>24.073431839999998</v>
      </c>
      <c r="D26" s="113">
        <v>190.07224387999997</v>
      </c>
      <c r="E26" s="113">
        <v>451.41811693999966</v>
      </c>
      <c r="F26" s="113">
        <v>1390.5460883899736</v>
      </c>
      <c r="G26" s="113">
        <v>978.46856982000929</v>
      </c>
      <c r="H26" s="113">
        <v>1211.5041385699899</v>
      </c>
      <c r="I26" s="113">
        <v>8678.297548320792</v>
      </c>
      <c r="J26" s="113">
        <v>1141.8383613100059</v>
      </c>
      <c r="K26" s="113">
        <v>155.29444929999997</v>
      </c>
      <c r="L26" s="113">
        <v>99.133197270000039</v>
      </c>
      <c r="M26" s="113">
        <v>53.603426519999999</v>
      </c>
      <c r="N26" s="133">
        <v>14374.249572160772</v>
      </c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</row>
    <row r="27" spans="2:42" x14ac:dyDescent="0.35">
      <c r="B27" s="2" t="s">
        <v>426</v>
      </c>
      <c r="C27" s="113">
        <v>3.9242691000000001</v>
      </c>
      <c r="D27" s="113">
        <v>46.883209019999995</v>
      </c>
      <c r="E27" s="113">
        <v>252.47525817999855</v>
      </c>
      <c r="F27" s="113">
        <v>535.16672890000484</v>
      </c>
      <c r="G27" s="113">
        <v>357.16761287999657</v>
      </c>
      <c r="H27" s="113">
        <v>422.34472830999403</v>
      </c>
      <c r="I27" s="113">
        <v>3806.7294929796626</v>
      </c>
      <c r="J27" s="113">
        <v>698.27058684999997</v>
      </c>
      <c r="K27" s="113">
        <v>191.41651309</v>
      </c>
      <c r="L27" s="113">
        <v>49.554182779999977</v>
      </c>
      <c r="M27" s="113">
        <v>48.201280330000003</v>
      </c>
      <c r="N27" s="133">
        <v>6412.1338624196578</v>
      </c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</row>
    <row r="28" spans="2:42" x14ac:dyDescent="0.35">
      <c r="B28" s="2" t="s">
        <v>427</v>
      </c>
      <c r="C28" s="113">
        <v>11.197389599999999</v>
      </c>
      <c r="D28" s="113">
        <v>87.680253639999961</v>
      </c>
      <c r="E28" s="113">
        <v>195.51677231000008</v>
      </c>
      <c r="F28" s="113">
        <v>472.32195176000232</v>
      </c>
      <c r="G28" s="113">
        <v>268.09581133999916</v>
      </c>
      <c r="H28" s="113">
        <v>186.3570406500001</v>
      </c>
      <c r="I28" s="113">
        <v>3317.6557669298008</v>
      </c>
      <c r="J28" s="113">
        <v>387.65324194000107</v>
      </c>
      <c r="K28" s="113">
        <v>77.600090439999988</v>
      </c>
      <c r="L28" s="113">
        <v>29.447322119999995</v>
      </c>
      <c r="M28" s="113">
        <v>27.707119640000002</v>
      </c>
      <c r="N28" s="133">
        <v>5061.2327603698031</v>
      </c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</row>
    <row r="29" spans="2:42" x14ac:dyDescent="0.35">
      <c r="B29" s="2" t="s">
        <v>428</v>
      </c>
      <c r="C29" s="113">
        <v>32.709647699999998</v>
      </c>
      <c r="D29" s="113">
        <v>147.19751150999986</v>
      </c>
      <c r="E29" s="113">
        <v>303.4847255799985</v>
      </c>
      <c r="F29" s="113">
        <v>850.01760846000104</v>
      </c>
      <c r="G29" s="113">
        <v>862.04144050000218</v>
      </c>
      <c r="H29" s="113">
        <v>857.8408487799943</v>
      </c>
      <c r="I29" s="113">
        <v>4439.7726416394926</v>
      </c>
      <c r="J29" s="113">
        <v>837.08060200000114</v>
      </c>
      <c r="K29" s="113">
        <v>236.89186918000001</v>
      </c>
      <c r="L29" s="113">
        <v>161.40740225999991</v>
      </c>
      <c r="M29" s="113">
        <v>36.943437200000005</v>
      </c>
      <c r="N29" s="133">
        <v>8765.3877348094902</v>
      </c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</row>
    <row r="30" spans="2:42" x14ac:dyDescent="0.35">
      <c r="B30" s="2" t="s">
        <v>429</v>
      </c>
      <c r="C30" s="113">
        <v>9.0937750500000014</v>
      </c>
      <c r="D30" s="113">
        <v>46.354847800000009</v>
      </c>
      <c r="E30" s="113">
        <v>188.80682300000007</v>
      </c>
      <c r="F30" s="113">
        <v>479.25448702000392</v>
      </c>
      <c r="G30" s="113">
        <v>386.97111510999594</v>
      </c>
      <c r="H30" s="113">
        <v>349.69960786999826</v>
      </c>
      <c r="I30" s="113">
        <v>3449.8263618997944</v>
      </c>
      <c r="J30" s="113">
        <v>625.60430101000088</v>
      </c>
      <c r="K30" s="113">
        <v>130.16545041999998</v>
      </c>
      <c r="L30" s="113">
        <v>73.863834780000062</v>
      </c>
      <c r="M30" s="113">
        <v>44.278693599999997</v>
      </c>
      <c r="N30" s="133">
        <v>5783.9192975597925</v>
      </c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</row>
    <row r="31" spans="2:42" x14ac:dyDescent="0.35">
      <c r="B31" s="89" t="s">
        <v>14</v>
      </c>
      <c r="C31" s="135">
        <f>SUM(C5:C30)</f>
        <v>1097.52025389</v>
      </c>
      <c r="D31" s="135">
        <f t="shared" ref="D31:N31" si="0">SUM(D5:D30)</f>
        <v>8384.1784995300241</v>
      </c>
      <c r="E31" s="135">
        <f t="shared" si="0"/>
        <v>10681.213665860047</v>
      </c>
      <c r="F31" s="135">
        <f t="shared" si="0"/>
        <v>25797.302672549769</v>
      </c>
      <c r="G31" s="135">
        <f t="shared" si="0"/>
        <v>27045.793971088304</v>
      </c>
      <c r="H31" s="135">
        <f t="shared" si="0"/>
        <v>31317.717429490738</v>
      </c>
      <c r="I31" s="135">
        <f t="shared" si="0"/>
        <v>140933.90511950117</v>
      </c>
      <c r="J31" s="135">
        <f t="shared" si="0"/>
        <v>25852.647993920058</v>
      </c>
      <c r="K31" s="135">
        <f t="shared" si="0"/>
        <v>5409.5629508800021</v>
      </c>
      <c r="L31" s="135">
        <f t="shared" si="0"/>
        <v>2816.9438278900075</v>
      </c>
      <c r="M31" s="135">
        <f t="shared" si="0"/>
        <v>2222.2872830899996</v>
      </c>
      <c r="N31" s="135">
        <f t="shared" si="0"/>
        <v>281559.07366769016</v>
      </c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</row>
  </sheetData>
  <hyperlinks>
    <hyperlink ref="O1" location="'Cot° par adm&amp;Prov TTC'!A1" display="Variable suivante" xr:uid="{4BC04C88-6873-4F9C-92BC-DDDAF6896821}"/>
    <hyperlink ref="O2" location="'Cot°. par grade TTC'!A1" display="Variable précédente" xr:uid="{A97AEFD2-8AA7-468C-9D5F-7F40EE1C9D2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0"/>
  </sheetPr>
  <dimension ref="A1:C34"/>
  <sheetViews>
    <sheetView showGridLines="0" workbookViewId="0"/>
  </sheetViews>
  <sheetFormatPr baseColWidth="10" defaultColWidth="11" defaultRowHeight="15.5" x14ac:dyDescent="0.35"/>
  <cols>
    <col min="1" max="2" width="11" style="2"/>
    <col min="3" max="3" width="52.58203125" style="2" bestFit="1" customWidth="1"/>
    <col min="4" max="16384" width="11" style="2"/>
  </cols>
  <sheetData>
    <row r="1" spans="1:3" x14ac:dyDescent="0.35">
      <c r="A1" s="2" t="s">
        <v>216</v>
      </c>
    </row>
    <row r="2" spans="1:3" x14ac:dyDescent="0.35">
      <c r="B2" s="76" t="s">
        <v>215</v>
      </c>
    </row>
    <row r="3" spans="1:3" x14ac:dyDescent="0.35">
      <c r="B3" s="77"/>
      <c r="C3" s="77"/>
    </row>
    <row r="4" spans="1:3" x14ac:dyDescent="0.35">
      <c r="B4" s="7" t="s">
        <v>5</v>
      </c>
      <c r="C4" s="7" t="s">
        <v>217</v>
      </c>
    </row>
    <row r="5" spans="1:3" x14ac:dyDescent="0.35">
      <c r="B5" s="7" t="s">
        <v>67</v>
      </c>
      <c r="C5" s="7" t="s">
        <v>218</v>
      </c>
    </row>
    <row r="6" spans="1:3" x14ac:dyDescent="0.35">
      <c r="B6" s="7" t="s">
        <v>68</v>
      </c>
      <c r="C6" s="7" t="s">
        <v>219</v>
      </c>
    </row>
    <row r="7" spans="1:3" x14ac:dyDescent="0.35">
      <c r="B7" s="7" t="s">
        <v>220</v>
      </c>
      <c r="C7" s="7" t="s">
        <v>221</v>
      </c>
    </row>
    <row r="8" spans="1:3" x14ac:dyDescent="0.35">
      <c r="B8" s="7" t="s">
        <v>65</v>
      </c>
      <c r="C8" s="7" t="s">
        <v>222</v>
      </c>
    </row>
    <row r="9" spans="1:3" x14ac:dyDescent="0.35">
      <c r="B9" s="7" t="s">
        <v>66</v>
      </c>
      <c r="C9" s="7" t="s">
        <v>223</v>
      </c>
    </row>
    <row r="10" spans="1:3" x14ac:dyDescent="0.35">
      <c r="B10" s="7" t="s">
        <v>63</v>
      </c>
      <c r="C10" s="7" t="s">
        <v>224</v>
      </c>
    </row>
    <row r="11" spans="1:3" x14ac:dyDescent="0.35">
      <c r="B11" s="7" t="s">
        <v>64</v>
      </c>
      <c r="C11" s="7" t="s">
        <v>225</v>
      </c>
    </row>
    <row r="12" spans="1:3" x14ac:dyDescent="0.35">
      <c r="B12" s="7" t="s">
        <v>226</v>
      </c>
      <c r="C12" s="7" t="s">
        <v>227</v>
      </c>
    </row>
    <row r="13" spans="1:3" x14ac:dyDescent="0.35">
      <c r="B13" s="7" t="s">
        <v>228</v>
      </c>
      <c r="C13" s="7" t="s">
        <v>229</v>
      </c>
    </row>
    <row r="14" spans="1:3" x14ac:dyDescent="0.35">
      <c r="B14" s="7" t="s">
        <v>230</v>
      </c>
      <c r="C14" s="7" t="s">
        <v>231</v>
      </c>
    </row>
    <row r="15" spans="1:3" x14ac:dyDescent="0.35">
      <c r="B15" s="7" t="s">
        <v>62</v>
      </c>
      <c r="C15" s="7" t="s">
        <v>232</v>
      </c>
    </row>
    <row r="16" spans="1:3" x14ac:dyDescent="0.35">
      <c r="B16" s="7" t="s">
        <v>61</v>
      </c>
      <c r="C16" s="7" t="s">
        <v>233</v>
      </c>
    </row>
    <row r="17" spans="2:3" x14ac:dyDescent="0.35">
      <c r="B17" s="7" t="s">
        <v>234</v>
      </c>
      <c r="C17" s="7" t="s">
        <v>235</v>
      </c>
    </row>
    <row r="18" spans="2:3" x14ac:dyDescent="0.35">
      <c r="B18" s="7" t="s">
        <v>236</v>
      </c>
      <c r="C18" s="7" t="s">
        <v>237</v>
      </c>
    </row>
    <row r="19" spans="2:3" x14ac:dyDescent="0.35">
      <c r="B19" s="7" t="s">
        <v>238</v>
      </c>
      <c r="C19" s="7" t="s">
        <v>239</v>
      </c>
    </row>
    <row r="20" spans="2:3" x14ac:dyDescent="0.35">
      <c r="B20" s="7" t="s">
        <v>75</v>
      </c>
      <c r="C20" s="7" t="s">
        <v>240</v>
      </c>
    </row>
    <row r="21" spans="2:3" x14ac:dyDescent="0.35">
      <c r="B21" s="7" t="s">
        <v>76</v>
      </c>
      <c r="C21" s="7" t="s">
        <v>241</v>
      </c>
    </row>
    <row r="22" spans="2:3" x14ac:dyDescent="0.35">
      <c r="B22" s="7" t="s">
        <v>60</v>
      </c>
      <c r="C22" s="7" t="s">
        <v>242</v>
      </c>
    </row>
    <row r="23" spans="2:3" x14ac:dyDescent="0.35">
      <c r="B23" s="7" t="s">
        <v>210</v>
      </c>
      <c r="C23" s="7" t="s">
        <v>243</v>
      </c>
    </row>
    <row r="24" spans="2:3" x14ac:dyDescent="0.35">
      <c r="B24" s="7" t="s">
        <v>182</v>
      </c>
      <c r="C24" s="7" t="s">
        <v>244</v>
      </c>
    </row>
    <row r="25" spans="2:3" x14ac:dyDescent="0.35">
      <c r="B25" s="7" t="s">
        <v>209</v>
      </c>
      <c r="C25" s="7" t="s">
        <v>245</v>
      </c>
    </row>
    <row r="26" spans="2:3" x14ac:dyDescent="0.35">
      <c r="B26" s="450" t="s">
        <v>1162</v>
      </c>
      <c r="C26" s="451" t="s">
        <v>1163</v>
      </c>
    </row>
    <row r="27" spans="2:3" x14ac:dyDescent="0.35">
      <c r="B27" s="7" t="s">
        <v>83</v>
      </c>
      <c r="C27" s="7" t="s">
        <v>246</v>
      </c>
    </row>
    <row r="28" spans="2:3" x14ac:dyDescent="0.35">
      <c r="B28" s="7" t="s">
        <v>82</v>
      </c>
      <c r="C28" s="7" t="s">
        <v>247</v>
      </c>
    </row>
    <row r="29" spans="2:3" x14ac:dyDescent="0.35">
      <c r="B29" s="7" t="s">
        <v>248</v>
      </c>
      <c r="C29" s="7" t="s">
        <v>249</v>
      </c>
    </row>
    <row r="30" spans="2:3" x14ac:dyDescent="0.35">
      <c r="B30" s="7" t="s">
        <v>250</v>
      </c>
      <c r="C30" s="7" t="s">
        <v>251</v>
      </c>
    </row>
    <row r="31" spans="2:3" x14ac:dyDescent="0.35">
      <c r="B31" s="7" t="s">
        <v>252</v>
      </c>
      <c r="C31" s="7" t="s">
        <v>253</v>
      </c>
    </row>
    <row r="32" spans="2:3" x14ac:dyDescent="0.35">
      <c r="B32" s="7" t="s">
        <v>59</v>
      </c>
      <c r="C32" s="7" t="s">
        <v>254</v>
      </c>
    </row>
    <row r="33" spans="2:3" x14ac:dyDescent="0.35">
      <c r="B33" s="7" t="s">
        <v>258</v>
      </c>
      <c r="C33" s="7" t="s">
        <v>255</v>
      </c>
    </row>
    <row r="34" spans="2:3" x14ac:dyDescent="0.35">
      <c r="B34" s="18" t="s">
        <v>256</v>
      </c>
      <c r="C34" s="19" t="s">
        <v>257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>
    <tabColor theme="0"/>
  </sheetPr>
  <dimension ref="B1:BF28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baseColWidth="10" defaultColWidth="11" defaultRowHeight="15.5" x14ac:dyDescent="0.35"/>
  <cols>
    <col min="1" max="1" width="11" style="2"/>
    <col min="2" max="2" width="41.75" style="2" customWidth="1"/>
    <col min="3" max="7" width="11" style="2"/>
    <col min="8" max="8" width="11" style="2" customWidth="1"/>
    <col min="9" max="9" width="12.58203125" style="2" customWidth="1"/>
    <col min="10" max="19" width="11" style="2"/>
    <col min="20" max="20" width="10" style="2" customWidth="1"/>
    <col min="21" max="21" width="11" style="2"/>
    <col min="22" max="22" width="12.25" style="2" customWidth="1"/>
    <col min="23" max="23" width="9" style="2" customWidth="1"/>
    <col min="24" max="26" width="11" style="2"/>
    <col min="27" max="27" width="8.83203125" style="2" customWidth="1"/>
    <col min="28" max="16384" width="11" style="2"/>
  </cols>
  <sheetData>
    <row r="1" spans="2:58" x14ac:dyDescent="0.35">
      <c r="AD1" s="93" t="s">
        <v>260</v>
      </c>
    </row>
    <row r="2" spans="2:58" ht="18" x14ac:dyDescent="0.4">
      <c r="B2" s="92" t="s">
        <v>1096</v>
      </c>
      <c r="AD2" s="94" t="s">
        <v>261</v>
      </c>
    </row>
    <row r="4" spans="2:58" x14ac:dyDescent="0.35">
      <c r="B4" s="89" t="s">
        <v>267</v>
      </c>
      <c r="C4" s="111" t="s">
        <v>407</v>
      </c>
      <c r="D4" s="111" t="s">
        <v>8</v>
      </c>
      <c r="E4" s="111" t="s">
        <v>408</v>
      </c>
      <c r="F4" s="111" t="s">
        <v>409</v>
      </c>
      <c r="G4" s="114" t="s">
        <v>410</v>
      </c>
      <c r="H4" s="111" t="s">
        <v>411</v>
      </c>
      <c r="I4" s="111" t="s">
        <v>412</v>
      </c>
      <c r="J4" s="111" t="s">
        <v>413</v>
      </c>
      <c r="K4" s="111" t="s">
        <v>414</v>
      </c>
      <c r="L4" s="114" t="s">
        <v>10</v>
      </c>
      <c r="M4" s="111" t="s">
        <v>415</v>
      </c>
      <c r="N4" s="111" t="s">
        <v>416</v>
      </c>
      <c r="O4" s="111" t="s">
        <v>417</v>
      </c>
      <c r="P4" s="111" t="s">
        <v>418</v>
      </c>
      <c r="Q4" s="111" t="s">
        <v>419</v>
      </c>
      <c r="R4" s="111" t="s">
        <v>420</v>
      </c>
      <c r="S4" s="111" t="s">
        <v>11</v>
      </c>
      <c r="T4" s="111" t="s">
        <v>421</v>
      </c>
      <c r="U4" s="111" t="s">
        <v>422</v>
      </c>
      <c r="V4" s="111" t="s">
        <v>423</v>
      </c>
      <c r="W4" s="111" t="s">
        <v>424</v>
      </c>
      <c r="X4" s="111" t="s">
        <v>425</v>
      </c>
      <c r="Y4" s="111" t="s">
        <v>426</v>
      </c>
      <c r="Z4" s="111" t="s">
        <v>427</v>
      </c>
      <c r="AA4" s="111" t="s">
        <v>428</v>
      </c>
      <c r="AB4" s="111" t="s">
        <v>429</v>
      </c>
      <c r="AC4" s="111" t="s">
        <v>14</v>
      </c>
    </row>
    <row r="5" spans="2:58" x14ac:dyDescent="0.35">
      <c r="B5" s="33" t="s">
        <v>21</v>
      </c>
      <c r="C5" s="112">
        <v>19.65752775</v>
      </c>
      <c r="D5" s="112">
        <v>51.825842189999996</v>
      </c>
      <c r="E5" s="112">
        <v>94.890321809999989</v>
      </c>
      <c r="F5" s="112">
        <v>7.7621611499999998</v>
      </c>
      <c r="G5" s="112">
        <v>27.186431219999999</v>
      </c>
      <c r="H5" s="112">
        <v>50.342187689999989</v>
      </c>
      <c r="I5" s="112">
        <v>18.13803291</v>
      </c>
      <c r="J5" s="112">
        <v>61.646993820000006</v>
      </c>
      <c r="K5" s="112">
        <v>74.510954279999993</v>
      </c>
      <c r="L5" s="112">
        <v>762.98216142999797</v>
      </c>
      <c r="M5" s="112">
        <v>103.37240277000001</v>
      </c>
      <c r="N5" s="260">
        <v>19.59408342</v>
      </c>
      <c r="O5" s="113">
        <v>33.903564569999993</v>
      </c>
      <c r="P5" s="113">
        <v>21.732563609999996</v>
      </c>
      <c r="Q5" s="113">
        <v>62.703386099999996</v>
      </c>
      <c r="R5" s="113">
        <v>30.155537969999997</v>
      </c>
      <c r="S5" s="113">
        <v>19.635579450000002</v>
      </c>
      <c r="T5" s="113">
        <v>16.273726920000001</v>
      </c>
      <c r="U5" s="113">
        <v>109.29605390999998</v>
      </c>
      <c r="V5" s="113">
        <v>8.2616331599999988</v>
      </c>
      <c r="W5" s="113">
        <v>20.720380500000001</v>
      </c>
      <c r="X5" s="113">
        <v>114.44985063000001</v>
      </c>
      <c r="Y5" s="113">
        <v>10.80916983</v>
      </c>
      <c r="Z5" s="113">
        <v>16.0712604</v>
      </c>
      <c r="AA5" s="113">
        <v>41.338159109999999</v>
      </c>
      <c r="AB5" s="113">
        <v>16.491437909999998</v>
      </c>
      <c r="AC5" s="133">
        <f>SUM(C5:AB5)</f>
        <v>1813.7514045099979</v>
      </c>
    </row>
    <row r="6" spans="2:58" x14ac:dyDescent="0.35">
      <c r="B6" s="7" t="s">
        <v>22</v>
      </c>
      <c r="C6" s="113">
        <v>27.915266700000004</v>
      </c>
      <c r="D6" s="113">
        <v>105.20517473999999</v>
      </c>
      <c r="E6" s="113">
        <v>192.15236871000025</v>
      </c>
      <c r="F6" s="113">
        <v>14.347711260000001</v>
      </c>
      <c r="G6" s="113">
        <v>18.879870329999999</v>
      </c>
      <c r="H6" s="113">
        <v>17.44083972</v>
      </c>
      <c r="I6" s="113">
        <v>26.288675549999994</v>
      </c>
      <c r="J6" s="113">
        <v>193.60582506000026</v>
      </c>
      <c r="K6" s="113">
        <v>208.03951395000013</v>
      </c>
      <c r="L6" s="113">
        <v>928.1005125499978</v>
      </c>
      <c r="M6" s="113">
        <v>200.16990108000027</v>
      </c>
      <c r="N6" s="261">
        <v>32.875236449999996</v>
      </c>
      <c r="O6" s="113">
        <v>67.768323569999993</v>
      </c>
      <c r="P6" s="113">
        <v>45.743447609999997</v>
      </c>
      <c r="Q6" s="113">
        <v>11.878777619999997</v>
      </c>
      <c r="R6" s="113">
        <v>38.271888539999992</v>
      </c>
      <c r="S6" s="113">
        <v>50.858184509999994</v>
      </c>
      <c r="T6" s="113">
        <v>78.970106250000001</v>
      </c>
      <c r="U6" s="113">
        <v>84.857263289999992</v>
      </c>
      <c r="V6" s="113">
        <v>11.722699260000001</v>
      </c>
      <c r="W6" s="113">
        <v>61.104883770000001</v>
      </c>
      <c r="X6" s="113">
        <v>70.449992729999991</v>
      </c>
      <c r="Y6" s="113">
        <v>33.826000950000001</v>
      </c>
      <c r="Z6" s="113">
        <v>12.90989583</v>
      </c>
      <c r="AA6" s="113">
        <v>76.600063799999987</v>
      </c>
      <c r="AB6" s="113">
        <v>74.076851520000005</v>
      </c>
      <c r="AC6" s="133">
        <f t="shared" ref="AC6:AC27" si="0">SUM(C6:AB6)</f>
        <v>2684.0592753499986</v>
      </c>
    </row>
    <row r="7" spans="2:58" x14ac:dyDescent="0.35">
      <c r="B7" s="7" t="s">
        <v>23</v>
      </c>
      <c r="C7" s="113">
        <v>35.18592606</v>
      </c>
      <c r="D7" s="113">
        <v>116.77576995000001</v>
      </c>
      <c r="E7" s="113">
        <v>83.36686886999999</v>
      </c>
      <c r="F7" s="113">
        <v>53.579371590000008</v>
      </c>
      <c r="G7" s="113">
        <v>85.297369140000001</v>
      </c>
      <c r="H7" s="113">
        <v>69.253990470000019</v>
      </c>
      <c r="I7" s="113">
        <v>120.23380071000003</v>
      </c>
      <c r="J7" s="113">
        <v>416.20542613000072</v>
      </c>
      <c r="K7" s="113">
        <v>180.8502077700002</v>
      </c>
      <c r="L7" s="113">
        <v>1121.7473792799951</v>
      </c>
      <c r="M7" s="113">
        <v>259.64064261000038</v>
      </c>
      <c r="N7" s="261">
        <v>98.843083650000011</v>
      </c>
      <c r="O7" s="113">
        <v>210.55234203000026</v>
      </c>
      <c r="P7" s="113">
        <v>145.63921410000003</v>
      </c>
      <c r="Q7" s="113">
        <v>69.370909380000001</v>
      </c>
      <c r="R7" s="113">
        <v>59.423653800000004</v>
      </c>
      <c r="S7" s="113">
        <v>38.702394719999994</v>
      </c>
      <c r="T7" s="113">
        <v>43.333108019999997</v>
      </c>
      <c r="U7" s="113">
        <v>244.73565765000046</v>
      </c>
      <c r="V7" s="113">
        <v>26.814913109999999</v>
      </c>
      <c r="W7" s="113">
        <v>63.621115830000001</v>
      </c>
      <c r="X7" s="113">
        <v>158.9100168600001</v>
      </c>
      <c r="Y7" s="113">
        <v>42.999450929999995</v>
      </c>
      <c r="Z7" s="113">
        <v>28.561770179999996</v>
      </c>
      <c r="AA7" s="113">
        <v>128.52716652000001</v>
      </c>
      <c r="AB7" s="113">
        <v>89.930666790000004</v>
      </c>
      <c r="AC7" s="133">
        <f t="shared" si="0"/>
        <v>3992.1022161499968</v>
      </c>
    </row>
    <row r="8" spans="2:58" x14ac:dyDescent="0.35">
      <c r="B8" s="7" t="s">
        <v>25</v>
      </c>
      <c r="C8" s="113">
        <v>23.164204589999997</v>
      </c>
      <c r="D8" s="113">
        <v>39.060112319999995</v>
      </c>
      <c r="E8" s="113">
        <v>51.244160580000006</v>
      </c>
      <c r="F8" s="113">
        <v>9.0494538300000009</v>
      </c>
      <c r="G8" s="113">
        <v>17.454150990000002</v>
      </c>
      <c r="H8" s="113">
        <v>18.578293290000001</v>
      </c>
      <c r="I8" s="113">
        <v>33.644907359999998</v>
      </c>
      <c r="J8" s="113">
        <v>27.089297819999995</v>
      </c>
      <c r="K8" s="113">
        <v>83.856835980000028</v>
      </c>
      <c r="L8" s="113">
        <v>1103.4620882499953</v>
      </c>
      <c r="M8" s="113">
        <v>76.802539680000024</v>
      </c>
      <c r="N8" s="261">
        <v>20.091752819999996</v>
      </c>
      <c r="O8" s="113">
        <v>66.298376340000004</v>
      </c>
      <c r="P8" s="113">
        <v>37.457109179999996</v>
      </c>
      <c r="Q8" s="113">
        <v>11.747063520000001</v>
      </c>
      <c r="R8" s="113">
        <v>50.84155827</v>
      </c>
      <c r="S8" s="113">
        <v>36.982810169999993</v>
      </c>
      <c r="T8" s="113">
        <v>33.975928079999996</v>
      </c>
      <c r="U8" s="113">
        <v>55.563685380000003</v>
      </c>
      <c r="V8" s="113">
        <v>13.400316</v>
      </c>
      <c r="W8" s="113">
        <v>14.32942839</v>
      </c>
      <c r="X8" s="113">
        <v>72.954750330000024</v>
      </c>
      <c r="Y8" s="113">
        <v>17.254850129999998</v>
      </c>
      <c r="Z8" s="113">
        <v>21.474635849999995</v>
      </c>
      <c r="AA8" s="113">
        <v>77.581722240000005</v>
      </c>
      <c r="AB8" s="113">
        <v>15.941763629999997</v>
      </c>
      <c r="AC8" s="133">
        <f t="shared" si="0"/>
        <v>2029.3017950199953</v>
      </c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</row>
    <row r="9" spans="2:58" x14ac:dyDescent="0.35">
      <c r="B9" s="7" t="s">
        <v>27</v>
      </c>
      <c r="C9" s="113">
        <v>23.547549779999997</v>
      </c>
      <c r="D9" s="113">
        <v>32.51729169</v>
      </c>
      <c r="E9" s="113">
        <v>81.739198350000038</v>
      </c>
      <c r="F9" s="113">
        <v>0</v>
      </c>
      <c r="G9" s="113">
        <v>12.415058820000002</v>
      </c>
      <c r="H9" s="113">
        <v>13.739196240000002</v>
      </c>
      <c r="I9" s="113">
        <v>5.0074414199999993</v>
      </c>
      <c r="J9" s="113">
        <v>40.224781259999986</v>
      </c>
      <c r="K9" s="113">
        <v>36.571257539999991</v>
      </c>
      <c r="L9" s="113">
        <v>531.25796785000102</v>
      </c>
      <c r="M9" s="113">
        <v>55.761603390000005</v>
      </c>
      <c r="N9" s="261">
        <v>5.4520261199999993</v>
      </c>
      <c r="O9" s="113">
        <v>11.93156361</v>
      </c>
      <c r="P9" s="113">
        <v>7.1585182800000009</v>
      </c>
      <c r="Q9" s="113">
        <v>2.0380117499999999</v>
      </c>
      <c r="R9" s="113">
        <v>10.43745084</v>
      </c>
      <c r="S9" s="113">
        <v>7.9841370599999992</v>
      </c>
      <c r="T9" s="113">
        <v>12.775180679999998</v>
      </c>
      <c r="U9" s="113">
        <v>44.048981609999991</v>
      </c>
      <c r="V9" s="113">
        <v>11.524894830000001</v>
      </c>
      <c r="W9" s="113">
        <v>15.34606902</v>
      </c>
      <c r="X9" s="113">
        <v>45.085723200000004</v>
      </c>
      <c r="Y9" s="113">
        <v>8.5382414999999998</v>
      </c>
      <c r="Z9" s="113">
        <v>2.1889512</v>
      </c>
      <c r="AA9" s="113">
        <v>18.240468839999998</v>
      </c>
      <c r="AB9" s="113">
        <v>6.6178567799999994</v>
      </c>
      <c r="AC9" s="133">
        <f t="shared" si="0"/>
        <v>1042.1494216600008</v>
      </c>
    </row>
    <row r="10" spans="2:58" x14ac:dyDescent="0.35">
      <c r="B10" s="7" t="s">
        <v>268</v>
      </c>
      <c r="C10" s="113">
        <v>8.7743262600000005</v>
      </c>
      <c r="D10" s="113">
        <v>79.718315399999994</v>
      </c>
      <c r="E10" s="113">
        <v>46.557826739999989</v>
      </c>
      <c r="F10" s="113">
        <v>16.108571339999997</v>
      </c>
      <c r="G10" s="113">
        <v>6.4143589499999996</v>
      </c>
      <c r="H10" s="113">
        <v>1.1044955699999999</v>
      </c>
      <c r="I10" s="113">
        <v>0.72877670999999999</v>
      </c>
      <c r="J10" s="113">
        <v>79.173622530000003</v>
      </c>
      <c r="K10" s="113">
        <v>34.402376969999992</v>
      </c>
      <c r="L10" s="113">
        <v>1811.1678660799425</v>
      </c>
      <c r="M10" s="113">
        <v>79.23026870999999</v>
      </c>
      <c r="N10" s="261">
        <v>31.62668652</v>
      </c>
      <c r="O10" s="113">
        <v>261.67119723000076</v>
      </c>
      <c r="P10" s="113">
        <v>13.41365139</v>
      </c>
      <c r="Q10" s="113">
        <v>3.9010779899999997</v>
      </c>
      <c r="R10" s="113">
        <v>91.618050150000016</v>
      </c>
      <c r="S10" s="113">
        <v>5.6844574199999993</v>
      </c>
      <c r="T10" s="113">
        <v>100.08117135000001</v>
      </c>
      <c r="U10" s="113">
        <v>12.371284979999999</v>
      </c>
      <c r="V10" s="113">
        <v>41.214751110000002</v>
      </c>
      <c r="W10" s="113">
        <v>88.060432050000031</v>
      </c>
      <c r="X10" s="113">
        <v>13.754428649999998</v>
      </c>
      <c r="Y10" s="113">
        <v>36.862260929999991</v>
      </c>
      <c r="Z10" s="113">
        <v>27.974495699999999</v>
      </c>
      <c r="AA10" s="113">
        <v>52.988261129999991</v>
      </c>
      <c r="AB10" s="113">
        <v>25.323038009999998</v>
      </c>
      <c r="AC10" s="133">
        <f t="shared" si="0"/>
        <v>2969.9260498699432</v>
      </c>
    </row>
    <row r="11" spans="2:58" x14ac:dyDescent="0.35">
      <c r="B11" s="7" t="s">
        <v>31</v>
      </c>
      <c r="C11" s="113">
        <v>3.15041562</v>
      </c>
      <c r="D11" s="113">
        <v>99.119634660000003</v>
      </c>
      <c r="E11" s="113">
        <v>53.256136499999997</v>
      </c>
      <c r="F11" s="113">
        <v>22.628729339999996</v>
      </c>
      <c r="G11" s="113">
        <v>8.0436142799999999</v>
      </c>
      <c r="H11" s="113">
        <v>14.989716450000001</v>
      </c>
      <c r="I11" s="113">
        <v>33.567740279999995</v>
      </c>
      <c r="J11" s="113">
        <v>82.524270419999993</v>
      </c>
      <c r="K11" s="113">
        <v>94.16443842000001</v>
      </c>
      <c r="L11" s="113">
        <v>732.43860328999972</v>
      </c>
      <c r="M11" s="113">
        <v>121.92470190000003</v>
      </c>
      <c r="N11" s="261">
        <v>61.671011309999997</v>
      </c>
      <c r="O11" s="113">
        <v>61.61142851999999</v>
      </c>
      <c r="P11" s="113">
        <v>41.483568869999992</v>
      </c>
      <c r="Q11" s="113">
        <v>53.383162589999998</v>
      </c>
      <c r="R11" s="113">
        <v>38.193587370000003</v>
      </c>
      <c r="S11" s="113">
        <v>14.849748809999998</v>
      </c>
      <c r="T11" s="113">
        <v>28.413558179999999</v>
      </c>
      <c r="U11" s="113">
        <v>57.234405149999994</v>
      </c>
      <c r="V11" s="113">
        <v>2.3897743199999999</v>
      </c>
      <c r="W11" s="113">
        <v>17.469510840000002</v>
      </c>
      <c r="X11" s="113">
        <v>49.311212940000004</v>
      </c>
      <c r="Y11" s="113">
        <v>12.214311120000001</v>
      </c>
      <c r="Z11" s="113">
        <v>2.5959266999999997</v>
      </c>
      <c r="AA11" s="113">
        <v>49.28826905999999</v>
      </c>
      <c r="AB11" s="113">
        <v>69.945669989999999</v>
      </c>
      <c r="AC11" s="133">
        <f t="shared" si="0"/>
        <v>1825.8631469299994</v>
      </c>
    </row>
    <row r="12" spans="2:58" x14ac:dyDescent="0.35">
      <c r="B12" s="7" t="s">
        <v>33</v>
      </c>
      <c r="C12" s="113">
        <v>7.6480620300000002</v>
      </c>
      <c r="D12" s="113">
        <v>40.307743259999988</v>
      </c>
      <c r="E12" s="113">
        <v>55.887927390000002</v>
      </c>
      <c r="F12" s="113">
        <v>5.9347539000000005</v>
      </c>
      <c r="G12" s="113">
        <v>15.371058059999999</v>
      </c>
      <c r="H12" s="113">
        <v>26.247018869999994</v>
      </c>
      <c r="I12" s="113">
        <v>43.847001900000002</v>
      </c>
      <c r="J12" s="113">
        <v>46.798009200000003</v>
      </c>
      <c r="K12" s="113">
        <v>108.80328753000001</v>
      </c>
      <c r="L12" s="113">
        <v>438.42090863000146</v>
      </c>
      <c r="M12" s="113">
        <v>59.064240059999996</v>
      </c>
      <c r="N12" s="261">
        <v>4.7215976400000006</v>
      </c>
      <c r="O12" s="113">
        <v>14.21234991</v>
      </c>
      <c r="P12" s="113">
        <v>24.810647849999995</v>
      </c>
      <c r="Q12" s="113">
        <v>16.172474579999999</v>
      </c>
      <c r="R12" s="113">
        <v>7.2358956000000001</v>
      </c>
      <c r="S12" s="113">
        <v>19.291688100000002</v>
      </c>
      <c r="T12" s="113">
        <v>17.31286386</v>
      </c>
      <c r="U12" s="113">
        <v>68.869927259999997</v>
      </c>
      <c r="V12" s="113">
        <v>3.0904798499999999</v>
      </c>
      <c r="W12" s="113">
        <v>24.061708259999996</v>
      </c>
      <c r="X12" s="113">
        <v>26.117818109999995</v>
      </c>
      <c r="Y12" s="113">
        <v>22.349008799999996</v>
      </c>
      <c r="Z12" s="113">
        <v>8.2162505699999997</v>
      </c>
      <c r="AA12" s="113">
        <v>31.460436449999996</v>
      </c>
      <c r="AB12" s="113">
        <v>14.053785479999998</v>
      </c>
      <c r="AC12" s="133">
        <f t="shared" si="0"/>
        <v>1150.3069431500016</v>
      </c>
    </row>
    <row r="13" spans="2:58" x14ac:dyDescent="0.35">
      <c r="B13" s="7" t="s">
        <v>35</v>
      </c>
      <c r="C13" s="113">
        <v>1822.6747965600002</v>
      </c>
      <c r="D13" s="113">
        <v>6503.0881821000003</v>
      </c>
      <c r="E13" s="113">
        <v>3907.4374122099998</v>
      </c>
      <c r="F13" s="113">
        <v>6559.1659951099991</v>
      </c>
      <c r="G13" s="113">
        <v>2605.00867148</v>
      </c>
      <c r="H13" s="113">
        <v>7890.2483794999998</v>
      </c>
      <c r="I13" s="113">
        <v>8607.5059881800007</v>
      </c>
      <c r="J13" s="113">
        <v>6703.9952083299995</v>
      </c>
      <c r="K13" s="113">
        <v>2463.7125897999999</v>
      </c>
      <c r="L13" s="113">
        <v>17321.492771520003</v>
      </c>
      <c r="M13" s="113">
        <v>10477.11853023</v>
      </c>
      <c r="N13" s="261">
        <v>9050.1972095399997</v>
      </c>
      <c r="O13" s="113">
        <v>21258.472108440001</v>
      </c>
      <c r="P13" s="113">
        <v>5014.0736237600004</v>
      </c>
      <c r="Q13" s="113">
        <v>2857.71276782</v>
      </c>
      <c r="R13" s="113">
        <v>6710.5153210999997</v>
      </c>
      <c r="S13" s="113">
        <v>5989.0957550800003</v>
      </c>
      <c r="T13" s="113">
        <v>3872.5444714699997</v>
      </c>
      <c r="U13" s="113">
        <v>12936.655361820001</v>
      </c>
      <c r="V13" s="113">
        <v>3255.9295269700001</v>
      </c>
      <c r="W13" s="113">
        <v>5491.0695178099995</v>
      </c>
      <c r="X13" s="113">
        <v>11437.718145319999</v>
      </c>
      <c r="Y13" s="113">
        <v>5309.3021937000003</v>
      </c>
      <c r="Z13" s="113">
        <v>4215.4062871300002</v>
      </c>
      <c r="AA13" s="113">
        <v>5743.1664679200003</v>
      </c>
      <c r="AB13" s="113">
        <v>4247.9730710599997</v>
      </c>
      <c r="AC13" s="133">
        <f t="shared" si="0"/>
        <v>182251.28035395997</v>
      </c>
    </row>
    <row r="14" spans="2:58" x14ac:dyDescent="0.35">
      <c r="B14" s="7" t="s">
        <v>37</v>
      </c>
      <c r="C14" s="113">
        <v>33.886197629999998</v>
      </c>
      <c r="D14" s="113">
        <v>45.986770440000001</v>
      </c>
      <c r="E14" s="113">
        <v>121.04986140000004</v>
      </c>
      <c r="F14" s="113">
        <v>3.9292540200000001</v>
      </c>
      <c r="G14" s="113">
        <v>19.036354860000003</v>
      </c>
      <c r="H14" s="113">
        <v>43.208014499999997</v>
      </c>
      <c r="I14" s="113">
        <v>29.707123409999994</v>
      </c>
      <c r="J14" s="113">
        <v>44.863211699999994</v>
      </c>
      <c r="K14" s="113">
        <v>58.498137089999993</v>
      </c>
      <c r="L14" s="113">
        <v>740.20815166999887</v>
      </c>
      <c r="M14" s="113">
        <v>131.30971623000002</v>
      </c>
      <c r="N14" s="261">
        <v>32.836992029999998</v>
      </c>
      <c r="O14" s="113">
        <v>51.996076739999992</v>
      </c>
      <c r="P14" s="113">
        <v>122.73220143</v>
      </c>
      <c r="Q14" s="113">
        <v>11.84578731</v>
      </c>
      <c r="R14" s="113">
        <v>30.592948679999999</v>
      </c>
      <c r="S14" s="113">
        <v>31.351895369999998</v>
      </c>
      <c r="T14" s="113">
        <v>41.30939034</v>
      </c>
      <c r="U14" s="113">
        <v>116.01696068999999</v>
      </c>
      <c r="V14" s="113">
        <v>7.5439837799999987</v>
      </c>
      <c r="W14" s="113">
        <v>13.779943470000001</v>
      </c>
      <c r="X14" s="113">
        <v>49.89692952</v>
      </c>
      <c r="Y14" s="113">
        <v>34.251201719999997</v>
      </c>
      <c r="Z14" s="113">
        <v>20.779771319999998</v>
      </c>
      <c r="AA14" s="113">
        <v>60.996228029999997</v>
      </c>
      <c r="AB14" s="113">
        <v>25.32619008</v>
      </c>
      <c r="AC14" s="133">
        <f t="shared" si="0"/>
        <v>1922.9392934599989</v>
      </c>
    </row>
    <row r="15" spans="2:58" x14ac:dyDescent="0.35">
      <c r="B15" s="7" t="s">
        <v>38</v>
      </c>
      <c r="C15" s="113">
        <v>21.781477799999998</v>
      </c>
      <c r="D15" s="113">
        <v>201.98235294000017</v>
      </c>
      <c r="E15" s="113">
        <v>631.09103526000081</v>
      </c>
      <c r="F15" s="113">
        <v>13.947534269999998</v>
      </c>
      <c r="G15" s="113">
        <v>33.025926599999998</v>
      </c>
      <c r="H15" s="113">
        <v>21.66498576</v>
      </c>
      <c r="I15" s="113">
        <v>58.88491487999999</v>
      </c>
      <c r="J15" s="113">
        <v>180.15110307000015</v>
      </c>
      <c r="K15" s="113">
        <v>237.71045700000028</v>
      </c>
      <c r="L15" s="113">
        <v>3614.811456109961</v>
      </c>
      <c r="M15" s="113">
        <v>576.07282696000061</v>
      </c>
      <c r="N15" s="261">
        <v>38.54783304</v>
      </c>
      <c r="O15" s="113">
        <v>215.86946184000016</v>
      </c>
      <c r="P15" s="113">
        <v>42.264607319999989</v>
      </c>
      <c r="Q15" s="113">
        <v>42.369362010000003</v>
      </c>
      <c r="R15" s="113">
        <v>25.78869108</v>
      </c>
      <c r="S15" s="113">
        <v>112.21732548000001</v>
      </c>
      <c r="T15" s="113">
        <v>51.143648580000004</v>
      </c>
      <c r="U15" s="113">
        <v>420.92069985000126</v>
      </c>
      <c r="V15" s="113">
        <v>22.220477729999999</v>
      </c>
      <c r="W15" s="113">
        <v>34.384028489999992</v>
      </c>
      <c r="X15" s="113">
        <v>282.86342860000082</v>
      </c>
      <c r="Y15" s="113">
        <v>57.627026279999995</v>
      </c>
      <c r="Z15" s="113">
        <v>30.028172310000002</v>
      </c>
      <c r="AA15" s="113">
        <v>346.1444432800007</v>
      </c>
      <c r="AB15" s="113">
        <v>29.612767229999999</v>
      </c>
      <c r="AC15" s="133">
        <f t="shared" si="0"/>
        <v>7343.1260437699666</v>
      </c>
    </row>
    <row r="16" spans="2:58" x14ac:dyDescent="0.35">
      <c r="B16" s="7" t="s">
        <v>39</v>
      </c>
      <c r="C16" s="113">
        <v>44.448172109999994</v>
      </c>
      <c r="D16" s="113">
        <v>94.664892149999986</v>
      </c>
      <c r="E16" s="113">
        <v>70.132409100000018</v>
      </c>
      <c r="F16" s="113">
        <v>66.101433479999997</v>
      </c>
      <c r="G16" s="113">
        <v>41.181163109999993</v>
      </c>
      <c r="H16" s="113">
        <v>27.199300499999996</v>
      </c>
      <c r="I16" s="113">
        <v>96.679470240000015</v>
      </c>
      <c r="J16" s="113">
        <v>95.640718050000004</v>
      </c>
      <c r="K16" s="113">
        <v>130.47031188</v>
      </c>
      <c r="L16" s="113">
        <v>1897.6487533099539</v>
      </c>
      <c r="M16" s="113">
        <v>118.39768866000003</v>
      </c>
      <c r="N16" s="261">
        <v>54.158446169999998</v>
      </c>
      <c r="O16" s="113">
        <v>95.557564890000009</v>
      </c>
      <c r="P16" s="113">
        <v>58.95483965999999</v>
      </c>
      <c r="Q16" s="113">
        <v>53.958751199999995</v>
      </c>
      <c r="R16" s="113">
        <v>39.452333039999999</v>
      </c>
      <c r="S16" s="113">
        <v>59.82956037000001</v>
      </c>
      <c r="T16" s="113">
        <v>150.05248119000004</v>
      </c>
      <c r="U16" s="113">
        <v>75.025562309999998</v>
      </c>
      <c r="V16" s="113">
        <v>73.982160899999982</v>
      </c>
      <c r="W16" s="113">
        <v>47.412304379999995</v>
      </c>
      <c r="X16" s="113">
        <v>70.790496300000001</v>
      </c>
      <c r="Y16" s="113">
        <v>82.298987369999992</v>
      </c>
      <c r="Z16" s="113">
        <v>15.73078194</v>
      </c>
      <c r="AA16" s="113">
        <v>75.698280629999985</v>
      </c>
      <c r="AB16" s="113">
        <v>35.922694229999991</v>
      </c>
      <c r="AC16" s="133">
        <f t="shared" si="0"/>
        <v>3671.3895571699532</v>
      </c>
    </row>
    <row r="17" spans="2:29" x14ac:dyDescent="0.35">
      <c r="B17" s="7" t="s">
        <v>42</v>
      </c>
      <c r="C17" s="113">
        <v>4.4214201900000001</v>
      </c>
      <c r="D17" s="113">
        <v>22.33289817</v>
      </c>
      <c r="E17" s="113">
        <v>43.06164768</v>
      </c>
      <c r="F17" s="113">
        <v>23.590671659999998</v>
      </c>
      <c r="G17" s="113">
        <v>4.5850619699999999</v>
      </c>
      <c r="H17" s="113">
        <v>6.1713930599999998</v>
      </c>
      <c r="I17" s="113">
        <v>18.685141829999999</v>
      </c>
      <c r="J17" s="113">
        <v>68.588912700000009</v>
      </c>
      <c r="K17" s="113">
        <v>82.667758950000007</v>
      </c>
      <c r="L17" s="113">
        <v>299.81087588000071</v>
      </c>
      <c r="M17" s="113">
        <v>67.888585890000002</v>
      </c>
      <c r="N17" s="261">
        <v>12.9709062</v>
      </c>
      <c r="O17" s="113">
        <v>37.692499859999984</v>
      </c>
      <c r="P17" s="113">
        <v>30.054263129999995</v>
      </c>
      <c r="Q17" s="113">
        <v>4.5606753000000007</v>
      </c>
      <c r="R17" s="113">
        <v>8.1068810400000011</v>
      </c>
      <c r="S17" s="113">
        <v>84.655160190000004</v>
      </c>
      <c r="T17" s="113">
        <v>8.9819363699999997</v>
      </c>
      <c r="U17" s="113">
        <v>45.95753259</v>
      </c>
      <c r="V17" s="113">
        <v>2.7004473899999999</v>
      </c>
      <c r="W17" s="113">
        <v>7.1676319500000005</v>
      </c>
      <c r="X17" s="113">
        <v>30.915799919999991</v>
      </c>
      <c r="Y17" s="113">
        <v>2.92613112</v>
      </c>
      <c r="Z17" s="113">
        <v>11.28466332</v>
      </c>
      <c r="AA17" s="113">
        <v>45.476615969999997</v>
      </c>
      <c r="AB17" s="113">
        <v>7.2129543300000005</v>
      </c>
      <c r="AC17" s="133">
        <f t="shared" si="0"/>
        <v>982.46846666000079</v>
      </c>
    </row>
    <row r="18" spans="2:29" x14ac:dyDescent="0.35">
      <c r="B18" s="7" t="s">
        <v>43</v>
      </c>
      <c r="C18" s="113">
        <v>36.591721649999997</v>
      </c>
      <c r="D18" s="113">
        <v>152.43531426000004</v>
      </c>
      <c r="E18" s="113">
        <v>85.793220179999992</v>
      </c>
      <c r="F18" s="113">
        <v>15.64291008</v>
      </c>
      <c r="G18" s="113">
        <v>22.11787575</v>
      </c>
      <c r="H18" s="113">
        <v>15.31116072</v>
      </c>
      <c r="I18" s="113">
        <v>22.913260740000002</v>
      </c>
      <c r="J18" s="113">
        <v>172.95830055000016</v>
      </c>
      <c r="K18" s="113">
        <v>142.95970062000004</v>
      </c>
      <c r="L18" s="113">
        <v>544.43635056000153</v>
      </c>
      <c r="M18" s="113">
        <v>210.74392071000008</v>
      </c>
      <c r="N18" s="261">
        <v>55.129151340000007</v>
      </c>
      <c r="O18" s="113">
        <v>63.576176220000008</v>
      </c>
      <c r="P18" s="113">
        <v>69.171226289999993</v>
      </c>
      <c r="Q18" s="113">
        <v>16.45021539</v>
      </c>
      <c r="R18" s="113">
        <v>81.829130310000011</v>
      </c>
      <c r="S18" s="113">
        <v>29.607029279999999</v>
      </c>
      <c r="T18" s="113">
        <v>23.573765250000001</v>
      </c>
      <c r="U18" s="113">
        <v>49.238503649999998</v>
      </c>
      <c r="V18" s="113">
        <v>36.995441579999998</v>
      </c>
      <c r="W18" s="113">
        <v>53.569944270000008</v>
      </c>
      <c r="X18" s="113">
        <v>76.997823929999996</v>
      </c>
      <c r="Y18" s="113">
        <v>42.126800039999999</v>
      </c>
      <c r="Z18" s="113">
        <v>18.003353039999997</v>
      </c>
      <c r="AA18" s="113">
        <v>81.04547943</v>
      </c>
      <c r="AB18" s="113">
        <v>64.917059940000001</v>
      </c>
      <c r="AC18" s="133">
        <f t="shared" si="0"/>
        <v>2184.1348357800016</v>
      </c>
    </row>
    <row r="19" spans="2:29" x14ac:dyDescent="0.35">
      <c r="B19" s="7" t="s">
        <v>44</v>
      </c>
      <c r="C19" s="113">
        <v>176.57552358000012</v>
      </c>
      <c r="D19" s="113">
        <v>325.50692521000053</v>
      </c>
      <c r="E19" s="113">
        <v>228.23174079000057</v>
      </c>
      <c r="F19" s="113">
        <v>78.353368739999993</v>
      </c>
      <c r="G19" s="113">
        <v>182.05664481000014</v>
      </c>
      <c r="H19" s="113">
        <v>179.95428810000016</v>
      </c>
      <c r="I19" s="113">
        <v>199.45582308000024</v>
      </c>
      <c r="J19" s="113">
        <v>460.57810052000139</v>
      </c>
      <c r="K19" s="113">
        <v>449.05058735000125</v>
      </c>
      <c r="L19" s="113">
        <v>2517.4521938699272</v>
      </c>
      <c r="M19" s="113">
        <v>481.2648423800008</v>
      </c>
      <c r="N19" s="261">
        <v>81.215596079999997</v>
      </c>
      <c r="O19" s="113">
        <v>199.02040137000026</v>
      </c>
      <c r="P19" s="113">
        <v>153.35262648000003</v>
      </c>
      <c r="Q19" s="113">
        <v>145.64902599000004</v>
      </c>
      <c r="R19" s="113">
        <v>104.80392845999999</v>
      </c>
      <c r="S19" s="113">
        <v>199.87626168000014</v>
      </c>
      <c r="T19" s="113">
        <v>176.13162630000008</v>
      </c>
      <c r="U19" s="113">
        <v>307.84841431000052</v>
      </c>
      <c r="V19" s="113">
        <v>119.77986068999998</v>
      </c>
      <c r="W19" s="113">
        <v>344.81180664000101</v>
      </c>
      <c r="X19" s="113">
        <v>202.88463858000031</v>
      </c>
      <c r="Y19" s="113">
        <v>115.26354162</v>
      </c>
      <c r="Z19" s="113">
        <v>69.593583690000003</v>
      </c>
      <c r="AA19" s="113">
        <v>425.14623585000055</v>
      </c>
      <c r="AB19" s="113">
        <v>168.12544302000018</v>
      </c>
      <c r="AC19" s="133">
        <f t="shared" si="0"/>
        <v>8091.9830291899361</v>
      </c>
    </row>
    <row r="20" spans="2:29" x14ac:dyDescent="0.35">
      <c r="B20" s="7" t="s">
        <v>45</v>
      </c>
      <c r="C20" s="113">
        <v>14.422292370000001</v>
      </c>
      <c r="D20" s="113">
        <v>149.49536598000003</v>
      </c>
      <c r="E20" s="113">
        <v>44.588442869999987</v>
      </c>
      <c r="F20" s="113">
        <v>6.3531739799999993</v>
      </c>
      <c r="G20" s="113">
        <v>8.9294022899999987</v>
      </c>
      <c r="H20" s="113">
        <v>17.5753089</v>
      </c>
      <c r="I20" s="113">
        <v>19.636475669999996</v>
      </c>
      <c r="J20" s="113">
        <v>101.22845913</v>
      </c>
      <c r="K20" s="113">
        <v>84.327714809999989</v>
      </c>
      <c r="L20" s="113">
        <v>357.91737329000085</v>
      </c>
      <c r="M20" s="113">
        <v>134.48505906000003</v>
      </c>
      <c r="N20" s="261">
        <v>16.05852801</v>
      </c>
      <c r="O20" s="113">
        <v>45.558515969999988</v>
      </c>
      <c r="P20" s="113">
        <v>28.615426559999996</v>
      </c>
      <c r="Q20" s="113">
        <v>8.2511215199999999</v>
      </c>
      <c r="R20" s="113">
        <v>29.708227979999997</v>
      </c>
      <c r="S20" s="113">
        <v>17.601896339999996</v>
      </c>
      <c r="T20" s="113">
        <v>27.885352769999997</v>
      </c>
      <c r="U20" s="113">
        <v>46.666615769999993</v>
      </c>
      <c r="V20" s="113">
        <v>20.820133890000001</v>
      </c>
      <c r="W20" s="113">
        <v>16.487542170000001</v>
      </c>
      <c r="X20" s="113">
        <v>36.984366449999996</v>
      </c>
      <c r="Y20" s="113">
        <v>17.467193430000002</v>
      </c>
      <c r="Z20" s="113">
        <v>5.4633835800000004</v>
      </c>
      <c r="AA20" s="113">
        <v>50.880556800000001</v>
      </c>
      <c r="AB20" s="113">
        <v>67.004213130000011</v>
      </c>
      <c r="AC20" s="133">
        <f t="shared" si="0"/>
        <v>1374.4121427200007</v>
      </c>
    </row>
    <row r="21" spans="2:29" x14ac:dyDescent="0.35">
      <c r="B21" s="7" t="s">
        <v>46</v>
      </c>
      <c r="C21" s="113">
        <v>26.186521499999998</v>
      </c>
      <c r="D21" s="113">
        <v>77.396398019999992</v>
      </c>
      <c r="E21" s="113">
        <v>130.64786531999999</v>
      </c>
      <c r="F21" s="113">
        <v>15.101131860000001</v>
      </c>
      <c r="G21" s="113">
        <v>11.289409110000001</v>
      </c>
      <c r="H21" s="113">
        <v>23.757745049999997</v>
      </c>
      <c r="I21" s="113">
        <v>25.192841489999996</v>
      </c>
      <c r="J21" s="113">
        <v>82.48044087000001</v>
      </c>
      <c r="K21" s="113">
        <v>94.358194920000003</v>
      </c>
      <c r="L21" s="113">
        <v>1114.9079641199951</v>
      </c>
      <c r="M21" s="113">
        <v>116.55660725999998</v>
      </c>
      <c r="N21" s="261">
        <v>25.735869539999999</v>
      </c>
      <c r="O21" s="113">
        <v>54.946616669999983</v>
      </c>
      <c r="P21" s="113">
        <v>39.569771159999988</v>
      </c>
      <c r="Q21" s="113">
        <v>17.81990802</v>
      </c>
      <c r="R21" s="113">
        <v>17.54889129</v>
      </c>
      <c r="S21" s="113">
        <v>27.510565949999993</v>
      </c>
      <c r="T21" s="113">
        <v>44.279364869999995</v>
      </c>
      <c r="U21" s="113">
        <v>74.737662929999999</v>
      </c>
      <c r="V21" s="113">
        <v>5.9400861300000001</v>
      </c>
      <c r="W21" s="113">
        <v>49.644925379999989</v>
      </c>
      <c r="X21" s="113">
        <v>69.19413732000001</v>
      </c>
      <c r="Y21" s="113">
        <v>10.75995189</v>
      </c>
      <c r="Z21" s="113">
        <v>21.489675749999996</v>
      </c>
      <c r="AA21" s="113">
        <v>62.287531919999985</v>
      </c>
      <c r="AB21" s="113">
        <v>15.459618689999999</v>
      </c>
      <c r="AC21" s="133">
        <f t="shared" si="0"/>
        <v>2254.7996970299951</v>
      </c>
    </row>
    <row r="22" spans="2:29" x14ac:dyDescent="0.35">
      <c r="B22" s="7" t="s">
        <v>47</v>
      </c>
      <c r="C22" s="113">
        <v>18.432107459999997</v>
      </c>
      <c r="D22" s="113">
        <v>22.879566539999999</v>
      </c>
      <c r="E22" s="113">
        <v>35.625048299999996</v>
      </c>
      <c r="F22" s="113">
        <v>0.85329423000000004</v>
      </c>
      <c r="G22" s="113">
        <v>23.408159669999996</v>
      </c>
      <c r="H22" s="113">
        <v>32.060978459999994</v>
      </c>
      <c r="I22" s="113">
        <v>61.439097150000002</v>
      </c>
      <c r="J22" s="113">
        <v>88.875136800000021</v>
      </c>
      <c r="K22" s="113">
        <v>27.495602279999986</v>
      </c>
      <c r="L22" s="113">
        <v>366.60910829000113</v>
      </c>
      <c r="M22" s="113">
        <v>29.551781879999993</v>
      </c>
      <c r="N22" s="261">
        <v>19.872221760000002</v>
      </c>
      <c r="O22" s="113">
        <v>17.297798579999998</v>
      </c>
      <c r="P22" s="113">
        <v>19.73281077</v>
      </c>
      <c r="Q22" s="113">
        <v>4.9248772199999999</v>
      </c>
      <c r="R22" s="113">
        <v>5.8660235099999998</v>
      </c>
      <c r="S22" s="113">
        <v>49.093704809999991</v>
      </c>
      <c r="T22" s="113">
        <v>10.818698039999999</v>
      </c>
      <c r="U22" s="113">
        <v>48.145064309999995</v>
      </c>
      <c r="V22" s="113">
        <v>3.6029972699999995</v>
      </c>
      <c r="W22" s="113">
        <v>32.687492939999984</v>
      </c>
      <c r="X22" s="113">
        <v>33.141307319999996</v>
      </c>
      <c r="Y22" s="113">
        <v>14.63162517</v>
      </c>
      <c r="Z22" s="113">
        <v>16.32938103</v>
      </c>
      <c r="AA22" s="113">
        <v>32.009347169999998</v>
      </c>
      <c r="AB22" s="113">
        <v>15.400246500000002</v>
      </c>
      <c r="AC22" s="133">
        <f t="shared" si="0"/>
        <v>1030.783477460001</v>
      </c>
    </row>
    <row r="23" spans="2:29" x14ac:dyDescent="0.35">
      <c r="B23" s="7" t="s">
        <v>55</v>
      </c>
      <c r="C23" s="113">
        <v>124.98960338999998</v>
      </c>
      <c r="D23" s="113">
        <v>809.55441852999957</v>
      </c>
      <c r="E23" s="113">
        <v>417.8871498600007</v>
      </c>
      <c r="F23" s="113">
        <v>175.30298016999998</v>
      </c>
      <c r="G23" s="113">
        <v>221.05473966000017</v>
      </c>
      <c r="H23" s="113">
        <v>237.09917070000029</v>
      </c>
      <c r="I23" s="113">
        <v>317.66836433000066</v>
      </c>
      <c r="J23" s="113">
        <v>937.77370462999988</v>
      </c>
      <c r="K23" s="113">
        <v>709.80689074000065</v>
      </c>
      <c r="L23" s="113">
        <v>6085.8272664499818</v>
      </c>
      <c r="M23" s="113">
        <v>1826.4068444599759</v>
      </c>
      <c r="N23" s="261">
        <v>674.62347978000071</v>
      </c>
      <c r="O23" s="113">
        <v>1582.9441972099835</v>
      </c>
      <c r="P23" s="113">
        <v>468.19812902000069</v>
      </c>
      <c r="Q23" s="113">
        <v>179.45174925000003</v>
      </c>
      <c r="R23" s="113">
        <v>643.46355997000046</v>
      </c>
      <c r="S23" s="113">
        <v>253.10584557000047</v>
      </c>
      <c r="T23" s="113">
        <v>572.95699844000046</v>
      </c>
      <c r="U23" s="113">
        <v>752.8082528500006</v>
      </c>
      <c r="V23" s="113">
        <v>251.29798299000026</v>
      </c>
      <c r="W23" s="113">
        <v>561.90268427000126</v>
      </c>
      <c r="X23" s="113">
        <v>408.79648462000057</v>
      </c>
      <c r="Y23" s="113">
        <v>289.31997537000058</v>
      </c>
      <c r="Z23" s="113">
        <v>202.00884192000007</v>
      </c>
      <c r="AA23" s="113">
        <v>410.26805413000056</v>
      </c>
      <c r="AB23" s="113">
        <v>390.14235774000053</v>
      </c>
      <c r="AC23" s="133">
        <f t="shared" si="0"/>
        <v>19504.659726049947</v>
      </c>
    </row>
    <row r="24" spans="2:29" x14ac:dyDescent="0.35">
      <c r="B24" s="7" t="s">
        <v>56</v>
      </c>
      <c r="C24" s="113">
        <v>12.79946988</v>
      </c>
      <c r="D24" s="113">
        <v>45.418444289999989</v>
      </c>
      <c r="E24" s="113">
        <v>28.664453699999996</v>
      </c>
      <c r="F24" s="113">
        <v>4.6835774099999998</v>
      </c>
      <c r="G24" s="113">
        <v>9.6574694399999998</v>
      </c>
      <c r="H24" s="113">
        <v>15.95219535</v>
      </c>
      <c r="I24" s="113">
        <v>18.456411240000001</v>
      </c>
      <c r="J24" s="113">
        <v>127.2715173</v>
      </c>
      <c r="K24" s="113">
        <v>39.380425199999991</v>
      </c>
      <c r="L24" s="113">
        <v>348.30195651000054</v>
      </c>
      <c r="M24" s="113">
        <v>53.411907329999998</v>
      </c>
      <c r="N24" s="261">
        <v>46.079096759999992</v>
      </c>
      <c r="O24" s="113">
        <v>17.655678539999997</v>
      </c>
      <c r="P24" s="113">
        <v>19.785737069999996</v>
      </c>
      <c r="Q24" s="113">
        <v>11.214639</v>
      </c>
      <c r="R24" s="113">
        <v>15.651555569999999</v>
      </c>
      <c r="S24" s="113">
        <v>58.51486989</v>
      </c>
      <c r="T24" s="113">
        <v>21.943917540000001</v>
      </c>
      <c r="U24" s="113">
        <v>42.871696919999991</v>
      </c>
      <c r="V24" s="113">
        <v>4.07290887</v>
      </c>
      <c r="W24" s="113">
        <v>9.3382331399999998</v>
      </c>
      <c r="X24" s="113">
        <v>36.664508249999997</v>
      </c>
      <c r="Y24" s="113">
        <v>25.39730376</v>
      </c>
      <c r="Z24" s="113">
        <v>11.152125</v>
      </c>
      <c r="AA24" s="113">
        <v>26.610340409999999</v>
      </c>
      <c r="AB24" s="113">
        <v>10.655452799999999</v>
      </c>
      <c r="AC24" s="133">
        <f t="shared" si="0"/>
        <v>1061.6058911700004</v>
      </c>
    </row>
    <row r="25" spans="2:29" x14ac:dyDescent="0.35">
      <c r="B25" s="7" t="s">
        <v>269</v>
      </c>
      <c r="C25" s="113">
        <v>16.45025175</v>
      </c>
      <c r="D25" s="113">
        <v>34.116775739999994</v>
      </c>
      <c r="E25" s="113">
        <v>65.420911800000013</v>
      </c>
      <c r="F25" s="113">
        <v>5.6931413399999995</v>
      </c>
      <c r="G25" s="113">
        <v>18.884721240000001</v>
      </c>
      <c r="H25" s="113">
        <v>31.026049469999997</v>
      </c>
      <c r="I25" s="113">
        <v>64.833729300000016</v>
      </c>
      <c r="J25" s="113">
        <v>57.848051879999993</v>
      </c>
      <c r="K25" s="113">
        <v>125.36404911000002</v>
      </c>
      <c r="L25" s="113">
        <v>645.13632096000049</v>
      </c>
      <c r="M25" s="113">
        <v>64.538330220000006</v>
      </c>
      <c r="N25" s="261">
        <v>20.552077169999997</v>
      </c>
      <c r="O25" s="113">
        <v>47.038938119999997</v>
      </c>
      <c r="P25" s="113">
        <v>28.983900869999999</v>
      </c>
      <c r="Q25" s="113">
        <v>16.51193001</v>
      </c>
      <c r="R25" s="113">
        <v>14.17355064</v>
      </c>
      <c r="S25" s="113">
        <v>27.678800699999993</v>
      </c>
      <c r="T25" s="113">
        <v>20.301664770000002</v>
      </c>
      <c r="U25" s="113">
        <v>79.009401690000004</v>
      </c>
      <c r="V25" s="113">
        <v>14.081158800000001</v>
      </c>
      <c r="W25" s="113">
        <v>16.40579391</v>
      </c>
      <c r="X25" s="113">
        <v>125.59266153000002</v>
      </c>
      <c r="Y25" s="113">
        <v>9.4034043900000004</v>
      </c>
      <c r="Z25" s="113">
        <v>21.351982499999998</v>
      </c>
      <c r="AA25" s="113">
        <v>41.372205120000004</v>
      </c>
      <c r="AB25" s="113">
        <v>22.126970249999999</v>
      </c>
      <c r="AC25" s="133">
        <f t="shared" si="0"/>
        <v>1633.8967732800011</v>
      </c>
    </row>
    <row r="26" spans="2:29" x14ac:dyDescent="0.35">
      <c r="B26" s="7" t="s">
        <v>57</v>
      </c>
      <c r="C26" s="113">
        <v>24.607869569999995</v>
      </c>
      <c r="D26" s="113">
        <v>71.22802707000001</v>
      </c>
      <c r="E26" s="113">
        <v>93.526041600000013</v>
      </c>
      <c r="F26" s="113">
        <v>4.25930958</v>
      </c>
      <c r="G26" s="113">
        <v>10.514618280000001</v>
      </c>
      <c r="H26" s="113">
        <v>15.63565329</v>
      </c>
      <c r="I26" s="113">
        <v>4.9923495899999999</v>
      </c>
      <c r="J26" s="113">
        <v>70.082868779999998</v>
      </c>
      <c r="K26" s="113">
        <v>84.987811530000002</v>
      </c>
      <c r="L26" s="113">
        <v>380.13692594000071</v>
      </c>
      <c r="M26" s="113">
        <v>66.702901230000009</v>
      </c>
      <c r="N26" s="261">
        <v>30.511780829999996</v>
      </c>
      <c r="O26" s="113">
        <v>50.351130179999998</v>
      </c>
      <c r="P26" s="113">
        <v>44.514907289999996</v>
      </c>
      <c r="Q26" s="113">
        <v>48.011280299999996</v>
      </c>
      <c r="R26" s="113">
        <v>17.228046420000002</v>
      </c>
      <c r="S26" s="113">
        <v>22.622019479999999</v>
      </c>
      <c r="T26" s="113">
        <v>65.803484609999998</v>
      </c>
      <c r="U26" s="113">
        <v>45.456689159999989</v>
      </c>
      <c r="V26" s="113">
        <v>11.612235870000001</v>
      </c>
      <c r="W26" s="113">
        <v>3.7734830099999996</v>
      </c>
      <c r="X26" s="113">
        <v>51.689529</v>
      </c>
      <c r="Y26" s="113">
        <v>18.026845739999999</v>
      </c>
      <c r="Z26" s="113">
        <v>10.624763160000001</v>
      </c>
      <c r="AA26" s="113">
        <v>23.164888679999997</v>
      </c>
      <c r="AB26" s="113">
        <v>29.367288360000003</v>
      </c>
      <c r="AC26" s="133">
        <f t="shared" si="0"/>
        <v>1299.4327485500007</v>
      </c>
    </row>
    <row r="27" spans="2:29" x14ac:dyDescent="0.35">
      <c r="B27" s="2" t="s">
        <v>270</v>
      </c>
      <c r="C27" s="110">
        <v>230.73992067999998</v>
      </c>
      <c r="D27" s="110">
        <v>649.11948462000078</v>
      </c>
      <c r="E27" s="110">
        <v>1525.9088839000021</v>
      </c>
      <c r="F27" s="110">
        <v>231.51822380999999</v>
      </c>
      <c r="G27" s="110">
        <v>236.07614240999999</v>
      </c>
      <c r="H27" s="110">
        <v>435.48366970117047</v>
      </c>
      <c r="I27" s="110">
        <v>408.92986780000075</v>
      </c>
      <c r="J27" s="110">
        <v>744.9479310800009</v>
      </c>
      <c r="K27" s="110">
        <v>896.87143240000023</v>
      </c>
      <c r="L27" s="110">
        <v>14788.604145810044</v>
      </c>
      <c r="M27" s="110">
        <v>1366.8737666800016</v>
      </c>
      <c r="N27" s="261">
        <v>394.96405772000026</v>
      </c>
      <c r="O27" s="113">
        <v>1042.5271164699998</v>
      </c>
      <c r="P27" s="113">
        <v>482.81999515000007</v>
      </c>
      <c r="Q27" s="113">
        <v>398.84982106999996</v>
      </c>
      <c r="R27" s="113">
        <v>376.94791037000005</v>
      </c>
      <c r="S27" s="113">
        <v>466.8057456300005</v>
      </c>
      <c r="T27" s="113">
        <v>580.85870965000049</v>
      </c>
      <c r="U27" s="113">
        <v>1051.2599282500014</v>
      </c>
      <c r="V27" s="113">
        <v>196.56379849000001</v>
      </c>
      <c r="W27" s="113">
        <v>351.10062220000037</v>
      </c>
      <c r="X27" s="113">
        <v>909.08305571000096</v>
      </c>
      <c r="Y27" s="113">
        <v>198.47123396999996</v>
      </c>
      <c r="Z27" s="113">
        <v>271.98866839000004</v>
      </c>
      <c r="AA27" s="113">
        <v>865.09621246000131</v>
      </c>
      <c r="AB27" s="113">
        <v>342.30254355</v>
      </c>
      <c r="AC27" s="133">
        <f t="shared" si="0"/>
        <v>29444.712887971222</v>
      </c>
    </row>
    <row r="28" spans="2:29" x14ac:dyDescent="0.35">
      <c r="B28" s="89" t="s">
        <v>14</v>
      </c>
      <c r="C28" s="135">
        <f>SUM(C5:C27)</f>
        <v>2758.0506249099994</v>
      </c>
      <c r="D28" s="135">
        <f t="shared" ref="D28:AC28" si="1">SUM(D5:D27)</f>
        <v>9769.735700270001</v>
      </c>
      <c r="E28" s="135">
        <f t="shared" si="1"/>
        <v>8088.1609329200055</v>
      </c>
      <c r="F28" s="135">
        <f t="shared" si="1"/>
        <v>7333.9067521500001</v>
      </c>
      <c r="G28" s="135">
        <f t="shared" si="1"/>
        <v>3637.8882724700002</v>
      </c>
      <c r="H28" s="135">
        <f t="shared" si="1"/>
        <v>9204.0440313611725</v>
      </c>
      <c r="I28" s="135">
        <f t="shared" si="1"/>
        <v>10236.437235770003</v>
      </c>
      <c r="J28" s="135">
        <f t="shared" si="1"/>
        <v>10884.551891630003</v>
      </c>
      <c r="K28" s="135">
        <f t="shared" si="1"/>
        <v>6448.8605361200016</v>
      </c>
      <c r="L28" s="135">
        <f t="shared" si="1"/>
        <v>58452.879101649807</v>
      </c>
      <c r="M28" s="135">
        <f t="shared" si="1"/>
        <v>16677.289609379979</v>
      </c>
      <c r="N28" s="135">
        <f t="shared" si="1"/>
        <v>10828.3287239</v>
      </c>
      <c r="O28" s="135">
        <f t="shared" si="1"/>
        <v>25508.453426879983</v>
      </c>
      <c r="P28" s="135">
        <f t="shared" si="1"/>
        <v>6960.2627868500022</v>
      </c>
      <c r="Q28" s="135">
        <f t="shared" si="1"/>
        <v>4048.77677494</v>
      </c>
      <c r="R28" s="135">
        <f t="shared" si="1"/>
        <v>8447.8546219999989</v>
      </c>
      <c r="S28" s="135">
        <f t="shared" si="1"/>
        <v>7623.5554360600008</v>
      </c>
      <c r="T28" s="135">
        <f t="shared" si="1"/>
        <v>5999.7211535300012</v>
      </c>
      <c r="U28" s="135">
        <f t="shared" si="1"/>
        <v>16769.595606330004</v>
      </c>
      <c r="V28" s="135">
        <f t="shared" si="1"/>
        <v>4145.5626629900007</v>
      </c>
      <c r="W28" s="135">
        <f t="shared" si="1"/>
        <v>7338.249482690002</v>
      </c>
      <c r="X28" s="135">
        <f t="shared" si="1"/>
        <v>14374.247105820004</v>
      </c>
      <c r="Y28" s="135">
        <f t="shared" si="1"/>
        <v>6412.1267097600003</v>
      </c>
      <c r="Z28" s="135">
        <f t="shared" si="1"/>
        <v>5061.228620509999</v>
      </c>
      <c r="AA28" s="135">
        <f t="shared" si="1"/>
        <v>8765.3874349500056</v>
      </c>
      <c r="AB28" s="135">
        <f t="shared" si="1"/>
        <v>5783.9299410200019</v>
      </c>
      <c r="AC28" s="135">
        <f t="shared" si="1"/>
        <v>281559.08517686091</v>
      </c>
    </row>
  </sheetData>
  <hyperlinks>
    <hyperlink ref="AD1" location="'Cot° par adm.&amp;par grad TTC'!A1" display="Variable suivante" xr:uid="{00000000-0004-0000-0E00-000000000000}"/>
    <hyperlink ref="AD2" location="'Cot° par prov&amp;par grade TTC'!A1" display="Variable précédente" xr:uid="{00000000-0004-0000-0E00-000001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>
    <tabColor theme="0"/>
  </sheetPr>
  <dimension ref="B1:Y30"/>
  <sheetViews>
    <sheetView showGridLines="0" workbookViewId="0"/>
  </sheetViews>
  <sheetFormatPr baseColWidth="10" defaultColWidth="11" defaultRowHeight="15.5" x14ac:dyDescent="0.35"/>
  <cols>
    <col min="1" max="1" width="11" style="2"/>
    <col min="2" max="2" width="41.08203125" style="2" customWidth="1"/>
    <col min="3" max="8" width="11" style="2"/>
    <col min="9" max="9" width="11.75" style="2" customWidth="1"/>
    <col min="10" max="16384" width="11" style="2"/>
  </cols>
  <sheetData>
    <row r="1" spans="2:15" x14ac:dyDescent="0.35">
      <c r="I1" s="93"/>
      <c r="O1" s="93" t="s">
        <v>260</v>
      </c>
    </row>
    <row r="2" spans="2:15" ht="18" x14ac:dyDescent="0.4">
      <c r="B2" s="92" t="s">
        <v>1097</v>
      </c>
      <c r="I2" s="94"/>
      <c r="O2" s="94" t="s">
        <v>261</v>
      </c>
    </row>
    <row r="4" spans="2:15" x14ac:dyDescent="0.35">
      <c r="B4" s="89" t="s">
        <v>267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32" t="s">
        <v>69</v>
      </c>
      <c r="N4" s="32" t="s">
        <v>14</v>
      </c>
    </row>
    <row r="5" spans="2:15" x14ac:dyDescent="0.35">
      <c r="B5" s="33" t="s">
        <v>21</v>
      </c>
      <c r="C5" s="112">
        <v>0.50469804000000007</v>
      </c>
      <c r="D5" s="112">
        <v>5.3347865399999996</v>
      </c>
      <c r="E5" s="112">
        <v>52.726759920000006</v>
      </c>
      <c r="F5" s="112">
        <v>130.73780285999999</v>
      </c>
      <c r="G5" s="112">
        <v>167.41134468000001</v>
      </c>
      <c r="H5" s="112">
        <v>414.47277101000032</v>
      </c>
      <c r="I5" s="112">
        <v>492.97600299999999</v>
      </c>
      <c r="J5" s="112">
        <v>470.09792809999999</v>
      </c>
      <c r="K5" s="112">
        <v>53.1118332</v>
      </c>
      <c r="L5" s="112">
        <v>19.525993199999998</v>
      </c>
      <c r="M5" s="112">
        <v>6.8514839999999992</v>
      </c>
      <c r="N5" s="132">
        <f>SUM(C5:M5)</f>
        <v>1813.7514045500004</v>
      </c>
    </row>
    <row r="6" spans="2:15" x14ac:dyDescent="0.35">
      <c r="B6" s="7" t="s">
        <v>22</v>
      </c>
      <c r="C6" s="113">
        <v>0.85333607999999994</v>
      </c>
      <c r="D6" s="113">
        <v>12.87824256</v>
      </c>
      <c r="E6" s="113">
        <v>31.812745679999988</v>
      </c>
      <c r="F6" s="113">
        <v>188.67932189999999</v>
      </c>
      <c r="G6" s="113">
        <v>351.48431259</v>
      </c>
      <c r="H6" s="113">
        <v>495.90873083000054</v>
      </c>
      <c r="I6" s="113">
        <v>697.54732809000006</v>
      </c>
      <c r="J6" s="113">
        <v>605.51031523999995</v>
      </c>
      <c r="K6" s="113">
        <v>193.69720053</v>
      </c>
      <c r="L6" s="113">
        <v>94.536425069999993</v>
      </c>
      <c r="M6" s="113">
        <v>11.1513168</v>
      </c>
      <c r="N6" s="133">
        <f t="shared" ref="N6:N27" si="0">SUM(C6:M6)</f>
        <v>2684.0592753700003</v>
      </c>
    </row>
    <row r="7" spans="2:15" x14ac:dyDescent="0.35">
      <c r="B7" s="7" t="s">
        <v>23</v>
      </c>
      <c r="C7" s="113">
        <v>0.42666803999999997</v>
      </c>
      <c r="D7" s="113">
        <v>144.04578228</v>
      </c>
      <c r="E7" s="113">
        <v>102.02403257999991</v>
      </c>
      <c r="F7" s="113">
        <v>185.11710335999999</v>
      </c>
      <c r="G7" s="113">
        <v>477.60072881000002</v>
      </c>
      <c r="H7" s="113">
        <v>643.12928155999964</v>
      </c>
      <c r="I7" s="113">
        <v>1007.5812653000003</v>
      </c>
      <c r="J7" s="113">
        <v>793.16261669999994</v>
      </c>
      <c r="K7" s="113">
        <v>402.71709541000001</v>
      </c>
      <c r="L7" s="113">
        <v>177.45846083999999</v>
      </c>
      <c r="M7" s="113">
        <v>58.839181290000006</v>
      </c>
      <c r="N7" s="133">
        <f t="shared" si="0"/>
        <v>3992.1022161699998</v>
      </c>
    </row>
    <row r="8" spans="2:15" x14ac:dyDescent="0.35">
      <c r="B8" s="7" t="s">
        <v>25</v>
      </c>
      <c r="C8" s="113">
        <v>0.42666803999999997</v>
      </c>
      <c r="D8" s="113">
        <v>11.93346333</v>
      </c>
      <c r="E8" s="113">
        <v>103.43385080999992</v>
      </c>
      <c r="F8" s="113">
        <v>143.16605046000001</v>
      </c>
      <c r="G8" s="113">
        <v>414.64357735999999</v>
      </c>
      <c r="H8" s="113">
        <v>570.05908308000039</v>
      </c>
      <c r="I8" s="113">
        <v>488.53909064000004</v>
      </c>
      <c r="J8" s="113">
        <v>249.31169494</v>
      </c>
      <c r="K8" s="113">
        <v>40.44054276</v>
      </c>
      <c r="L8" s="113">
        <v>3.0833459999999997</v>
      </c>
      <c r="M8" s="113">
        <v>4.2644275199999999</v>
      </c>
      <c r="N8" s="133">
        <f t="shared" si="0"/>
        <v>2029.3017949400003</v>
      </c>
    </row>
    <row r="9" spans="2:15" x14ac:dyDescent="0.35">
      <c r="B9" s="7" t="s">
        <v>27</v>
      </c>
      <c r="C9" s="113">
        <v>0.85333607999999994</v>
      </c>
      <c r="D9" s="113">
        <v>4.7785641300000004</v>
      </c>
      <c r="E9" s="113">
        <v>17.52684408</v>
      </c>
      <c r="F9" s="113">
        <v>57.873439260000005</v>
      </c>
      <c r="G9" s="113">
        <v>92.62705158</v>
      </c>
      <c r="H9" s="113">
        <v>266.51948166000022</v>
      </c>
      <c r="I9" s="113">
        <v>307.28568071000001</v>
      </c>
      <c r="J9" s="113">
        <v>267.17887314000001</v>
      </c>
      <c r="K9" s="113">
        <v>21.7065564</v>
      </c>
      <c r="L9" s="113">
        <v>5.4802853999999996</v>
      </c>
      <c r="M9" s="113">
        <v>0.31930920000000002</v>
      </c>
      <c r="N9" s="133">
        <f t="shared" si="0"/>
        <v>1042.1494216400001</v>
      </c>
    </row>
    <row r="10" spans="2:15" x14ac:dyDescent="0.35">
      <c r="B10" s="7" t="s">
        <v>268</v>
      </c>
      <c r="C10" s="113">
        <v>0.42666803999999997</v>
      </c>
      <c r="D10" s="113">
        <v>8.1994085999999999</v>
      </c>
      <c r="E10" s="113">
        <v>31.959856079999994</v>
      </c>
      <c r="F10" s="113">
        <v>155.89654569000001</v>
      </c>
      <c r="G10" s="113">
        <v>848.57739619999995</v>
      </c>
      <c r="H10" s="113">
        <v>847.69352140999229</v>
      </c>
      <c r="I10" s="113">
        <v>541.51515319999999</v>
      </c>
      <c r="J10" s="113">
        <v>354.66866089000001</v>
      </c>
      <c r="K10" s="113">
        <v>116.03797623000001</v>
      </c>
      <c r="L10" s="113">
        <v>55.346319000000001</v>
      </c>
      <c r="M10" s="113">
        <v>9.6045444</v>
      </c>
      <c r="N10" s="133">
        <f t="shared" si="0"/>
        <v>2969.9260497399923</v>
      </c>
    </row>
    <row r="11" spans="2:15" x14ac:dyDescent="0.35">
      <c r="B11" s="7" t="s">
        <v>31</v>
      </c>
      <c r="C11" s="113">
        <v>0.42666803999999997</v>
      </c>
      <c r="D11" s="113">
        <v>17.438361210000004</v>
      </c>
      <c r="E11" s="113">
        <v>42.859273680000008</v>
      </c>
      <c r="F11" s="113">
        <v>105.80059899000001</v>
      </c>
      <c r="G11" s="113">
        <v>211.52395566000001</v>
      </c>
      <c r="H11" s="113">
        <v>349.62492881000037</v>
      </c>
      <c r="I11" s="113">
        <v>463.80332828000007</v>
      </c>
      <c r="J11" s="113">
        <v>425.26917359999999</v>
      </c>
      <c r="K11" s="113">
        <v>147.43402020000002</v>
      </c>
      <c r="L11" s="113">
        <v>52.253671679999997</v>
      </c>
      <c r="M11" s="113">
        <v>9.4291668000000008</v>
      </c>
      <c r="N11" s="133">
        <f t="shared" si="0"/>
        <v>1825.8631469500006</v>
      </c>
    </row>
    <row r="12" spans="2:15" x14ac:dyDescent="0.35">
      <c r="B12" s="7" t="s">
        <v>33</v>
      </c>
      <c r="C12" s="113">
        <v>0</v>
      </c>
      <c r="D12" s="113">
        <v>3.7503198899999997</v>
      </c>
      <c r="E12" s="113">
        <v>10.409147280000001</v>
      </c>
      <c r="F12" s="113">
        <v>53.09963424</v>
      </c>
      <c r="G12" s="113">
        <v>188.85076487999999</v>
      </c>
      <c r="H12" s="113">
        <v>276.41414277000024</v>
      </c>
      <c r="I12" s="113">
        <v>336.82914491000002</v>
      </c>
      <c r="J12" s="113">
        <v>212.34015792000002</v>
      </c>
      <c r="K12" s="113">
        <v>56.917358999999998</v>
      </c>
      <c r="L12" s="113">
        <v>9.3976577999999993</v>
      </c>
      <c r="M12" s="113">
        <v>2.2986143999999999</v>
      </c>
      <c r="N12" s="133">
        <f t="shared" si="0"/>
        <v>1150.30694309</v>
      </c>
    </row>
    <row r="13" spans="2:15" x14ac:dyDescent="0.35">
      <c r="B13" s="7" t="s">
        <v>35</v>
      </c>
      <c r="C13" s="113">
        <v>1.6512591599999999</v>
      </c>
      <c r="D13" s="113">
        <v>478.50011217000002</v>
      </c>
      <c r="E13" s="113">
        <v>7154.2367643200005</v>
      </c>
      <c r="F13" s="113">
        <v>16418.110035350001</v>
      </c>
      <c r="G13" s="113">
        <v>12487.231718000001</v>
      </c>
      <c r="H13" s="113">
        <v>13280.070604029999</v>
      </c>
      <c r="I13" s="113">
        <v>119455.58720347</v>
      </c>
      <c r="J13" s="113">
        <v>10072.648056239999</v>
      </c>
      <c r="K13" s="113">
        <v>330.38014671999997</v>
      </c>
      <c r="L13" s="113">
        <v>872.36472012000002</v>
      </c>
      <c r="M13" s="113">
        <v>1700.4997340999998</v>
      </c>
      <c r="N13" s="133">
        <f t="shared" si="0"/>
        <v>182251.28035368002</v>
      </c>
    </row>
    <row r="14" spans="2:15" x14ac:dyDescent="0.35">
      <c r="B14" s="7" t="s">
        <v>37</v>
      </c>
      <c r="C14" s="113">
        <v>0.42666803999999997</v>
      </c>
      <c r="D14" s="113">
        <v>12.974500259999999</v>
      </c>
      <c r="E14" s="113">
        <v>14.231947680000001</v>
      </c>
      <c r="F14" s="113">
        <v>88.752301649999993</v>
      </c>
      <c r="G14" s="113">
        <v>208.11900356999999</v>
      </c>
      <c r="H14" s="113">
        <v>462.54716780000035</v>
      </c>
      <c r="I14" s="113">
        <v>533.89400367999997</v>
      </c>
      <c r="J14" s="113">
        <v>475.37478343999993</v>
      </c>
      <c r="K14" s="113">
        <v>83.316628799999989</v>
      </c>
      <c r="L14" s="113">
        <v>25.841914199999998</v>
      </c>
      <c r="M14" s="113">
        <v>17.460374399999999</v>
      </c>
      <c r="N14" s="133">
        <f t="shared" si="0"/>
        <v>1922.9392935200003</v>
      </c>
    </row>
    <row r="15" spans="2:15" x14ac:dyDescent="0.35">
      <c r="B15" s="7" t="s">
        <v>38</v>
      </c>
      <c r="C15" s="113">
        <v>0.42666803999999997</v>
      </c>
      <c r="D15" s="113">
        <v>56.390612489999995</v>
      </c>
      <c r="E15" s="113">
        <v>338.03817628000081</v>
      </c>
      <c r="F15" s="113">
        <v>598.49602837999998</v>
      </c>
      <c r="G15" s="113">
        <v>1358.9888258000001</v>
      </c>
      <c r="H15" s="113">
        <v>1869.5451012999674</v>
      </c>
      <c r="I15" s="113">
        <v>1553.5851191500001</v>
      </c>
      <c r="J15" s="113">
        <v>1243.6942115099998</v>
      </c>
      <c r="K15" s="113">
        <v>210.90144158999999</v>
      </c>
      <c r="L15" s="113">
        <v>81.065489040000003</v>
      </c>
      <c r="M15" s="113">
        <v>31.994370000000004</v>
      </c>
      <c r="N15" s="133">
        <f t="shared" si="0"/>
        <v>7343.1260435799695</v>
      </c>
    </row>
    <row r="16" spans="2:15" x14ac:dyDescent="0.35">
      <c r="B16" s="7" t="s">
        <v>39</v>
      </c>
      <c r="C16" s="113">
        <v>148.80605157000002</v>
      </c>
      <c r="D16" s="113">
        <v>50.415639839999997</v>
      </c>
      <c r="E16" s="113">
        <v>80.611472880000008</v>
      </c>
      <c r="F16" s="113">
        <v>208.18495530000001</v>
      </c>
      <c r="G16" s="113">
        <v>613.58620295999992</v>
      </c>
      <c r="H16" s="113">
        <v>702.20985758999973</v>
      </c>
      <c r="I16" s="113">
        <v>949.61432809999997</v>
      </c>
      <c r="J16" s="113">
        <v>743.32847225</v>
      </c>
      <c r="K16" s="113">
        <v>129.84622479000001</v>
      </c>
      <c r="L16" s="113">
        <v>35.222048279999996</v>
      </c>
      <c r="M16" s="113">
        <v>9.5643035999999988</v>
      </c>
      <c r="N16" s="133">
        <f t="shared" si="0"/>
        <v>3671.3895571599996</v>
      </c>
    </row>
    <row r="17" spans="2:25" x14ac:dyDescent="0.35">
      <c r="B17" s="7" t="s">
        <v>42</v>
      </c>
      <c r="C17" s="113">
        <v>0</v>
      </c>
      <c r="D17" s="113">
        <v>0.69130988999999987</v>
      </c>
      <c r="E17" s="113">
        <v>7.5882542400000013</v>
      </c>
      <c r="F17" s="113">
        <v>51.207091200000001</v>
      </c>
      <c r="G17" s="113">
        <v>120.74022468000001</v>
      </c>
      <c r="H17" s="113">
        <v>217.46454237000017</v>
      </c>
      <c r="I17" s="113">
        <v>291.27491248000001</v>
      </c>
      <c r="J17" s="113">
        <v>226.37526029999998</v>
      </c>
      <c r="K17" s="113">
        <v>54.380992320000004</v>
      </c>
      <c r="L17" s="113">
        <v>12.043810799999999</v>
      </c>
      <c r="M17" s="113">
        <v>0.70206839999999993</v>
      </c>
      <c r="N17" s="133">
        <f t="shared" si="0"/>
        <v>982.46846668000023</v>
      </c>
    </row>
    <row r="18" spans="2:25" x14ac:dyDescent="0.35">
      <c r="B18" s="7" t="s">
        <v>43</v>
      </c>
      <c r="C18" s="113">
        <v>1.2800041200000001</v>
      </c>
      <c r="D18" s="113">
        <v>11.290087079999999</v>
      </c>
      <c r="E18" s="113">
        <v>18.103079340000001</v>
      </c>
      <c r="F18" s="113">
        <v>58.426023689999994</v>
      </c>
      <c r="G18" s="113">
        <v>201.53509758000001</v>
      </c>
      <c r="H18" s="113">
        <v>278.62694451000027</v>
      </c>
      <c r="I18" s="113">
        <v>472.05492814999997</v>
      </c>
      <c r="J18" s="113">
        <v>471.15790861000005</v>
      </c>
      <c r="K18" s="113">
        <v>372.61746213999999</v>
      </c>
      <c r="L18" s="113">
        <v>233.17342379999999</v>
      </c>
      <c r="M18" s="113">
        <v>65.8698768</v>
      </c>
      <c r="N18" s="133">
        <f t="shared" si="0"/>
        <v>2184.1348358200003</v>
      </c>
    </row>
    <row r="19" spans="2:25" x14ac:dyDescent="0.35">
      <c r="B19" s="7" t="s">
        <v>44</v>
      </c>
      <c r="C19" s="113">
        <v>0.85333607999999994</v>
      </c>
      <c r="D19" s="113">
        <v>38.7286821</v>
      </c>
      <c r="E19" s="113">
        <v>208.9312244100002</v>
      </c>
      <c r="F19" s="113">
        <v>530.88282090000007</v>
      </c>
      <c r="G19" s="113">
        <v>1406.7763021000001</v>
      </c>
      <c r="H19" s="113">
        <v>1629.64156111997</v>
      </c>
      <c r="I19" s="113">
        <v>2176.4173874199987</v>
      </c>
      <c r="J19" s="113">
        <v>1216.1587391999999</v>
      </c>
      <c r="K19" s="113">
        <v>593.63820859999998</v>
      </c>
      <c r="L19" s="113">
        <v>221.24601684000001</v>
      </c>
      <c r="M19" s="113">
        <v>68.7087504</v>
      </c>
      <c r="N19" s="133">
        <f t="shared" si="0"/>
        <v>8091.98302916997</v>
      </c>
      <c r="P19" s="181"/>
      <c r="Q19" s="181"/>
      <c r="R19" s="181"/>
      <c r="S19" s="181"/>
      <c r="T19" s="181"/>
      <c r="U19" s="181"/>
      <c r="V19" s="181"/>
      <c r="W19" s="181"/>
      <c r="X19" s="181"/>
      <c r="Y19" s="181"/>
    </row>
    <row r="20" spans="2:25" x14ac:dyDescent="0.35">
      <c r="B20" s="7" t="s">
        <v>45</v>
      </c>
      <c r="C20" s="113">
        <v>0.71107028999999988</v>
      </c>
      <c r="D20" s="113">
        <v>5.5157697900000002</v>
      </c>
      <c r="E20" s="113">
        <v>45.798247440000011</v>
      </c>
      <c r="F20" s="113">
        <v>135.8487873</v>
      </c>
      <c r="G20" s="113">
        <v>149.23040346000002</v>
      </c>
      <c r="H20" s="113">
        <v>189.51893793000016</v>
      </c>
      <c r="I20" s="113">
        <v>308.06908607000003</v>
      </c>
      <c r="J20" s="113">
        <v>280.28214323999998</v>
      </c>
      <c r="K20" s="113">
        <v>152.2692792</v>
      </c>
      <c r="L20" s="113">
        <v>95.871873600000001</v>
      </c>
      <c r="M20" s="113">
        <v>11.2965444</v>
      </c>
      <c r="N20" s="133">
        <f t="shared" si="0"/>
        <v>1374.4121427200002</v>
      </c>
    </row>
    <row r="21" spans="2:25" x14ac:dyDescent="0.35">
      <c r="B21" s="7" t="s">
        <v>46</v>
      </c>
      <c r="C21" s="113">
        <v>2.5600082400000002</v>
      </c>
      <c r="D21" s="113">
        <v>45.788936939999999</v>
      </c>
      <c r="E21" s="113">
        <v>109.53778400999987</v>
      </c>
      <c r="F21" s="113">
        <v>235.64692278000001</v>
      </c>
      <c r="G21" s="113">
        <v>272.87074845000001</v>
      </c>
      <c r="H21" s="113">
        <v>450.34291453000048</v>
      </c>
      <c r="I21" s="113">
        <v>527.66047608000019</v>
      </c>
      <c r="J21" s="113">
        <v>492.98828700000001</v>
      </c>
      <c r="K21" s="113">
        <v>88.22033424</v>
      </c>
      <c r="L21" s="113">
        <v>25.224674400000001</v>
      </c>
      <c r="M21" s="113">
        <v>3.9586104000000004</v>
      </c>
      <c r="N21" s="133">
        <f t="shared" si="0"/>
        <v>2254.7996970700005</v>
      </c>
    </row>
    <row r="22" spans="2:25" x14ac:dyDescent="0.35">
      <c r="B22" s="7" t="s">
        <v>47</v>
      </c>
      <c r="C22" s="113">
        <v>0.50469804000000007</v>
      </c>
      <c r="D22" s="113">
        <v>2.81291256</v>
      </c>
      <c r="E22" s="113">
        <v>9.794813760000002</v>
      </c>
      <c r="F22" s="113">
        <v>57.278673899999994</v>
      </c>
      <c r="G22" s="113">
        <v>148.51734678</v>
      </c>
      <c r="H22" s="113">
        <v>314.56920609000025</v>
      </c>
      <c r="I22" s="113">
        <v>278.64073587999997</v>
      </c>
      <c r="J22" s="113">
        <v>185.53557212999999</v>
      </c>
      <c r="K22" s="113">
        <v>24.706063800000003</v>
      </c>
      <c r="L22" s="113">
        <v>5.5496717999999996</v>
      </c>
      <c r="M22" s="113">
        <v>2.8737827999999999</v>
      </c>
      <c r="N22" s="133">
        <f t="shared" si="0"/>
        <v>1030.7834775400004</v>
      </c>
    </row>
    <row r="23" spans="2:25" x14ac:dyDescent="0.35">
      <c r="B23" s="7" t="s">
        <v>55</v>
      </c>
      <c r="C23" s="113">
        <v>158.37526520999998</v>
      </c>
      <c r="D23" s="113">
        <v>1505.8759498599986</v>
      </c>
      <c r="E23" s="113">
        <v>670.65921163999997</v>
      </c>
      <c r="F23" s="113">
        <v>1482.1404756000002</v>
      </c>
      <c r="G23" s="113">
        <v>3231.5486778999993</v>
      </c>
      <c r="H23" s="113">
        <v>2303.2900767799692</v>
      </c>
      <c r="I23" s="113">
        <v>4739.611627100001</v>
      </c>
      <c r="J23" s="113">
        <v>3143.1580218699964</v>
      </c>
      <c r="K23" s="113">
        <v>1597.5648898099998</v>
      </c>
      <c r="L23" s="113">
        <v>520.42192943999999</v>
      </c>
      <c r="M23" s="113">
        <v>152.01360009000001</v>
      </c>
      <c r="N23" s="133">
        <f t="shared" si="0"/>
        <v>19504.65972529996</v>
      </c>
    </row>
    <row r="24" spans="2:25" x14ac:dyDescent="0.35">
      <c r="B24" s="7" t="s">
        <v>56</v>
      </c>
      <c r="C24" s="113">
        <v>0.93136607999999999</v>
      </c>
      <c r="D24" s="113">
        <v>7.0936001099999988</v>
      </c>
      <c r="E24" s="113">
        <v>13.081164480000002</v>
      </c>
      <c r="F24" s="113">
        <v>54.001287359999999</v>
      </c>
      <c r="G24" s="113">
        <v>73.833389010000005</v>
      </c>
      <c r="H24" s="113">
        <v>190.57992669000015</v>
      </c>
      <c r="I24" s="113">
        <v>302.47752676000005</v>
      </c>
      <c r="J24" s="113">
        <v>283.62528968000004</v>
      </c>
      <c r="K24" s="113">
        <v>98.826678000000001</v>
      </c>
      <c r="L24" s="113">
        <v>35.2609578</v>
      </c>
      <c r="M24" s="113">
        <v>1.8947052000000002</v>
      </c>
      <c r="N24" s="133">
        <f t="shared" si="0"/>
        <v>1061.6058911700002</v>
      </c>
    </row>
    <row r="25" spans="2:25" x14ac:dyDescent="0.35">
      <c r="B25" s="7" t="s">
        <v>269</v>
      </c>
      <c r="C25" s="113">
        <v>0.42666803999999997</v>
      </c>
      <c r="D25" s="113">
        <v>1.50504075</v>
      </c>
      <c r="E25" s="113">
        <v>24.673570559999995</v>
      </c>
      <c r="F25" s="113">
        <v>75.885247979999988</v>
      </c>
      <c r="G25" s="113">
        <v>215.55531594000001</v>
      </c>
      <c r="H25" s="113">
        <v>386.38475107000033</v>
      </c>
      <c r="I25" s="113">
        <v>428.20571634999999</v>
      </c>
      <c r="J25" s="113">
        <v>400.32351554000002</v>
      </c>
      <c r="K25" s="113">
        <v>73.67739813</v>
      </c>
      <c r="L25" s="113">
        <v>23.597038439999999</v>
      </c>
      <c r="M25" s="113">
        <v>3.6625103999999999</v>
      </c>
      <c r="N25" s="133">
        <f t="shared" si="0"/>
        <v>1633.8967732000003</v>
      </c>
    </row>
    <row r="26" spans="2:25" x14ac:dyDescent="0.35">
      <c r="B26" s="7" t="s">
        <v>57</v>
      </c>
      <c r="C26" s="113">
        <v>0.85333607999999994</v>
      </c>
      <c r="D26" s="113">
        <v>1.26093699</v>
      </c>
      <c r="E26" s="113">
        <v>11.365187760000001</v>
      </c>
      <c r="F26" s="113">
        <v>52.188763770000001</v>
      </c>
      <c r="G26" s="113">
        <v>115.37144568000001</v>
      </c>
      <c r="H26" s="113">
        <v>300.93213168000023</v>
      </c>
      <c r="I26" s="113">
        <v>390.43081246999998</v>
      </c>
      <c r="J26" s="113">
        <v>299.33689028000003</v>
      </c>
      <c r="K26" s="113">
        <v>94.174505999999994</v>
      </c>
      <c r="L26" s="113">
        <v>28.602199800000001</v>
      </c>
      <c r="M26" s="113">
        <v>4.9165380000000001</v>
      </c>
      <c r="N26" s="133">
        <f t="shared" si="0"/>
        <v>1299.4327485100005</v>
      </c>
    </row>
    <row r="27" spans="2:25" x14ac:dyDescent="0.35">
      <c r="B27" s="2" t="s">
        <v>270</v>
      </c>
      <c r="C27" s="110">
        <v>775.79581245999998</v>
      </c>
      <c r="D27" s="110">
        <v>5956.9535161799995</v>
      </c>
      <c r="E27" s="110">
        <v>1581.8083378899996</v>
      </c>
      <c r="F27" s="110">
        <v>4729.8032475</v>
      </c>
      <c r="G27" s="110">
        <v>3689.2771497000003</v>
      </c>
      <c r="H27" s="110">
        <v>4878.101812410001</v>
      </c>
      <c r="I27" s="110">
        <v>4190.4233094600004</v>
      </c>
      <c r="J27" s="110">
        <v>2941.1128009599997</v>
      </c>
      <c r="K27" s="110">
        <v>472.96381594999997</v>
      </c>
      <c r="L27" s="110">
        <v>184.38800292000002</v>
      </c>
      <c r="M27" s="110">
        <v>44.085082589999999</v>
      </c>
      <c r="N27" s="134">
        <f t="shared" si="0"/>
        <v>29444.712888020003</v>
      </c>
    </row>
    <row r="28" spans="2:25" x14ac:dyDescent="0.35">
      <c r="B28" s="89" t="s">
        <v>14</v>
      </c>
      <c r="C28" s="135">
        <f t="shared" ref="C28:N28" si="1">SUM(C5:C27)</f>
        <v>1097.52025381</v>
      </c>
      <c r="D28" s="135">
        <f t="shared" si="1"/>
        <v>8384.1565355499988</v>
      </c>
      <c r="E28" s="135">
        <f t="shared" si="1"/>
        <v>10681.211746800001</v>
      </c>
      <c r="F28" s="135">
        <f t="shared" si="1"/>
        <v>25797.223159420002</v>
      </c>
      <c r="G28" s="135">
        <f t="shared" si="1"/>
        <v>27045.90098337</v>
      </c>
      <c r="H28" s="135">
        <f t="shared" si="1"/>
        <v>31317.647477029896</v>
      </c>
      <c r="I28" s="135">
        <f t="shared" si="1"/>
        <v>140934.02416674999</v>
      </c>
      <c r="J28" s="135">
        <f t="shared" si="1"/>
        <v>25852.639372779995</v>
      </c>
      <c r="K28" s="135">
        <f t="shared" si="1"/>
        <v>5409.5466538199998</v>
      </c>
      <c r="L28" s="135">
        <f t="shared" si="1"/>
        <v>2816.9559302700004</v>
      </c>
      <c r="M28" s="135">
        <f t="shared" si="1"/>
        <v>2222.2588959899995</v>
      </c>
      <c r="N28" s="135">
        <f t="shared" si="1"/>
        <v>281559.08517558989</v>
      </c>
    </row>
    <row r="30" spans="2:25" x14ac:dyDescent="0.35">
      <c r="C30" s="181"/>
    </row>
  </sheetData>
  <hyperlinks>
    <hyperlink ref="O1" location="'Tx de support pot'!A1" display="Variable suivante" xr:uid="{82843ABA-462B-44E8-9A7B-272A4C8CD646}"/>
    <hyperlink ref="O2" location="'Cot° par adm&amp;Prov TTC'!A1" display="Variable précédente" xr:uid="{49AB9905-2BE1-47CE-90FD-D51EFBBE5A62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9">
    <tabColor theme="0"/>
  </sheetPr>
  <dimension ref="B1:H13"/>
  <sheetViews>
    <sheetView showGridLines="0" workbookViewId="0">
      <selection activeCell="F14" sqref="F14"/>
    </sheetView>
  </sheetViews>
  <sheetFormatPr baseColWidth="10" defaultColWidth="11" defaultRowHeight="15.5" x14ac:dyDescent="0.35"/>
  <cols>
    <col min="1" max="6" width="11" style="12"/>
    <col min="7" max="7" width="19" style="12" bestFit="1" customWidth="1"/>
    <col min="8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1098</v>
      </c>
      <c r="H2" s="94" t="s">
        <v>261</v>
      </c>
    </row>
    <row r="4" spans="2:8" x14ac:dyDescent="0.35">
      <c r="B4" s="49" t="s">
        <v>78</v>
      </c>
      <c r="C4" s="51">
        <v>2019</v>
      </c>
      <c r="D4" s="51">
        <v>2020</v>
      </c>
      <c r="E4" s="51">
        <v>2021</v>
      </c>
      <c r="F4" s="51">
        <v>2022</v>
      </c>
      <c r="G4" s="51">
        <v>2023</v>
      </c>
    </row>
    <row r="5" spans="2:8" x14ac:dyDescent="0.35">
      <c r="B5" s="7" t="s">
        <v>17</v>
      </c>
      <c r="C5" s="8">
        <v>172204</v>
      </c>
      <c r="D5" s="8">
        <v>172304</v>
      </c>
      <c r="E5" s="8">
        <v>190545</v>
      </c>
      <c r="F5" s="219">
        <v>198399</v>
      </c>
      <c r="G5" s="9" t="s">
        <v>402</v>
      </c>
    </row>
    <row r="6" spans="2:8" x14ac:dyDescent="0.35">
      <c r="B6" s="53" t="s">
        <v>84</v>
      </c>
      <c r="C6" s="52">
        <v>845</v>
      </c>
      <c r="D6" s="52">
        <v>814</v>
      </c>
      <c r="E6" s="52">
        <v>780</v>
      </c>
      <c r="F6" s="262">
        <v>1329</v>
      </c>
      <c r="G6" s="9" t="s">
        <v>648</v>
      </c>
    </row>
    <row r="7" spans="2:8" x14ac:dyDescent="0.35">
      <c r="B7" s="90" t="s">
        <v>85</v>
      </c>
      <c r="C7" s="382">
        <v>203.79</v>
      </c>
      <c r="D7" s="382">
        <v>211.68</v>
      </c>
      <c r="E7" s="469">
        <v>244.288461538462</v>
      </c>
      <c r="F7" s="382">
        <v>149</v>
      </c>
      <c r="G7" s="470">
        <v>161</v>
      </c>
    </row>
    <row r="8" spans="2:8" x14ac:dyDescent="0.35">
      <c r="G8" s="16"/>
    </row>
    <row r="9" spans="2:8" x14ac:dyDescent="0.35">
      <c r="D9" s="16"/>
    </row>
    <row r="12" spans="2:8" x14ac:dyDescent="0.35">
      <c r="G12" s="16"/>
    </row>
    <row r="13" spans="2:8" x14ac:dyDescent="0.35">
      <c r="C13" s="16"/>
    </row>
  </sheetData>
  <hyperlinks>
    <hyperlink ref="H1" location="'Quotient de vieillesse'!A1" display="Variable suivante" xr:uid="{00000000-0004-0000-1200-000000000000}"/>
    <hyperlink ref="H2" location="'Cot° par adm.&amp;par grad TTC'!A1" display="Variable précédente" xr:uid="{00000000-0004-0000-1200-000001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>
    <tabColor theme="0"/>
  </sheetPr>
  <dimension ref="A1:G6"/>
  <sheetViews>
    <sheetView showGridLines="0" workbookViewId="0"/>
  </sheetViews>
  <sheetFormatPr baseColWidth="10" defaultColWidth="11" defaultRowHeight="15.5" x14ac:dyDescent="0.35"/>
  <cols>
    <col min="1" max="2" width="11" style="12"/>
    <col min="3" max="3" width="16.5" style="12" customWidth="1"/>
    <col min="4" max="4" width="15.1640625" style="12" customWidth="1"/>
    <col min="5" max="5" width="13.25" style="12" customWidth="1"/>
    <col min="6" max="6" width="19.75" style="12" customWidth="1"/>
    <col min="7" max="7" width="19" style="12" bestFit="1" customWidth="1"/>
    <col min="8" max="16384" width="11" style="12"/>
  </cols>
  <sheetData>
    <row r="1" spans="1:7" x14ac:dyDescent="0.35">
      <c r="A1" s="12" t="s">
        <v>15</v>
      </c>
      <c r="G1" s="93" t="s">
        <v>260</v>
      </c>
    </row>
    <row r="2" spans="1:7" ht="18" x14ac:dyDescent="0.4">
      <c r="B2" s="11" t="s">
        <v>1099</v>
      </c>
      <c r="G2" s="94" t="s">
        <v>261</v>
      </c>
    </row>
    <row r="4" spans="1:7" x14ac:dyDescent="0.35">
      <c r="B4" s="49" t="s">
        <v>78</v>
      </c>
      <c r="C4" s="51">
        <v>2020</v>
      </c>
      <c r="D4" s="51">
        <v>2021</v>
      </c>
      <c r="E4" s="51">
        <v>2022</v>
      </c>
      <c r="F4" s="51">
        <v>2023</v>
      </c>
    </row>
    <row r="5" spans="1:7" s="159" customFormat="1" ht="21.5" customHeight="1" x14ac:dyDescent="0.35">
      <c r="B5" s="50" t="s">
        <v>85</v>
      </c>
      <c r="C5" s="179">
        <v>4.7000000000000002E-3</v>
      </c>
      <c r="D5" s="179">
        <v>4.1000000000000003E-3</v>
      </c>
      <c r="E5" s="179">
        <v>6.7000000000000002E-3</v>
      </c>
      <c r="F5" s="263">
        <v>6.1999999999999998E-3</v>
      </c>
    </row>
    <row r="6" spans="1:7" x14ac:dyDescent="0.35">
      <c r="F6" s="199"/>
    </row>
  </sheetData>
  <hyperlinks>
    <hyperlink ref="G2" location="'Tx de support pot'!A1" display="Variable précédente" xr:uid="{00000000-0004-0000-1300-000000000000}"/>
    <hyperlink ref="G1" location="'Tx de repart° pure'!A1" display="Variable suivante" xr:uid="{A12D21AE-C2EE-44CA-AD5F-5571022A6B94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6FFE-4DF1-4358-BF6A-91EE596244EF}">
  <sheetPr>
    <tabColor theme="0"/>
  </sheetPr>
  <dimension ref="A1:G7"/>
  <sheetViews>
    <sheetView workbookViewId="0"/>
  </sheetViews>
  <sheetFormatPr baseColWidth="10" defaultColWidth="10.6640625" defaultRowHeight="15.5" x14ac:dyDescent="0.35"/>
  <cols>
    <col min="1" max="2" width="10.6640625" style="248"/>
    <col min="3" max="3" width="24.08203125" style="248" customWidth="1"/>
    <col min="4" max="4" width="25.75" style="248" customWidth="1"/>
    <col min="5" max="16384" width="10.6640625" style="248"/>
  </cols>
  <sheetData>
    <row r="1" spans="1:7" x14ac:dyDescent="0.35">
      <c r="A1" s="249" t="s">
        <v>15</v>
      </c>
      <c r="B1" s="249"/>
      <c r="C1" s="249"/>
      <c r="D1" s="249"/>
      <c r="E1" s="249"/>
      <c r="F1" s="250" t="s">
        <v>260</v>
      </c>
      <c r="G1" s="249"/>
    </row>
    <row r="2" spans="1:7" ht="18" x14ac:dyDescent="0.4">
      <c r="A2" s="249"/>
      <c r="B2" s="251" t="s">
        <v>1100</v>
      </c>
      <c r="C2" s="249"/>
      <c r="D2" s="249"/>
      <c r="E2" s="249"/>
      <c r="F2" s="252" t="s">
        <v>261</v>
      </c>
      <c r="G2" s="249"/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A4" s="249"/>
      <c r="B4" s="49" t="s">
        <v>78</v>
      </c>
      <c r="C4" s="51">
        <v>2022</v>
      </c>
      <c r="D4" s="51">
        <v>2023</v>
      </c>
      <c r="E4" s="249"/>
      <c r="F4" s="249"/>
      <c r="G4" s="249"/>
    </row>
    <row r="5" spans="1:7" ht="22.5" customHeight="1" x14ac:dyDescent="0.35">
      <c r="A5" s="264"/>
      <c r="B5" s="50" t="s">
        <v>85</v>
      </c>
      <c r="C5" s="266">
        <v>5.45E-2</v>
      </c>
      <c r="D5" s="267">
        <v>8.7400000000000005E-2</v>
      </c>
      <c r="E5" s="264"/>
      <c r="F5" s="264"/>
      <c r="G5" s="264"/>
    </row>
    <row r="6" spans="1:7" x14ac:dyDescent="0.35">
      <c r="A6" s="249"/>
      <c r="B6" s="249"/>
      <c r="C6" s="249"/>
      <c r="D6" s="265"/>
      <c r="E6" s="249"/>
      <c r="F6" s="249"/>
      <c r="G6" s="249"/>
    </row>
    <row r="7" spans="1:7" x14ac:dyDescent="0.35">
      <c r="A7" s="249"/>
      <c r="B7" s="249"/>
      <c r="C7" s="249"/>
      <c r="D7" s="249"/>
      <c r="E7" s="249"/>
      <c r="F7" s="249"/>
      <c r="G7" s="249"/>
    </row>
  </sheetData>
  <hyperlinks>
    <hyperlink ref="F2" location="'Quotient de vieillesse'!A1" display="Variable précédente" xr:uid="{2336AF0E-4831-4D04-84EA-9905E0886AB9}"/>
    <hyperlink ref="F1" location="'Rapport dem optimal'!A1" display="Variable suivante" xr:uid="{932D1B5E-8DFF-4088-B6B3-597CB8392D36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5F1A-D1D9-43BD-A495-16D7BE2D7223}">
  <sheetPr>
    <tabColor theme="0"/>
  </sheetPr>
  <dimension ref="A1:G6"/>
  <sheetViews>
    <sheetView workbookViewId="0"/>
  </sheetViews>
  <sheetFormatPr baseColWidth="10" defaultColWidth="10.6640625" defaultRowHeight="15.5" x14ac:dyDescent="0.35"/>
  <cols>
    <col min="1" max="2" width="10.6640625" style="248"/>
    <col min="3" max="3" width="20.83203125" style="248" customWidth="1"/>
    <col min="4" max="4" width="30.9140625" style="248" customWidth="1"/>
    <col min="5" max="7" width="10.6640625" style="248"/>
    <col min="8" max="8" width="13.4140625" style="248" customWidth="1"/>
    <col min="9" max="16384" width="10.6640625" style="248"/>
  </cols>
  <sheetData>
    <row r="1" spans="1:7" x14ac:dyDescent="0.35">
      <c r="A1" s="249" t="s">
        <v>15</v>
      </c>
      <c r="B1" s="249"/>
      <c r="C1" s="249"/>
      <c r="D1" s="249"/>
      <c r="E1" s="249"/>
      <c r="G1" s="250"/>
    </row>
    <row r="2" spans="1:7" ht="18" x14ac:dyDescent="0.4">
      <c r="A2" s="249"/>
      <c r="B2" s="251" t="s">
        <v>1085</v>
      </c>
      <c r="C2" s="249"/>
      <c r="D2" s="249"/>
      <c r="E2" s="249"/>
      <c r="G2" s="252" t="s">
        <v>261</v>
      </c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A4" s="249"/>
      <c r="B4" s="49" t="s">
        <v>78</v>
      </c>
      <c r="C4" s="51">
        <v>2022</v>
      </c>
      <c r="D4" s="51">
        <v>2023</v>
      </c>
      <c r="E4" s="249"/>
      <c r="F4" s="249"/>
      <c r="G4" s="249"/>
    </row>
    <row r="5" spans="1:7" x14ac:dyDescent="0.35">
      <c r="A5" s="264"/>
      <c r="B5" s="50" t="s">
        <v>85</v>
      </c>
      <c r="C5" s="440">
        <v>6</v>
      </c>
      <c r="D5" s="441">
        <v>8</v>
      </c>
      <c r="E5" s="264"/>
      <c r="F5" s="264"/>
      <c r="G5" s="264"/>
    </row>
    <row r="6" spans="1:7" x14ac:dyDescent="0.35">
      <c r="A6" s="249"/>
      <c r="B6" s="249"/>
      <c r="C6" s="249"/>
      <c r="D6" s="265"/>
      <c r="E6" s="249"/>
      <c r="F6" s="249"/>
      <c r="G6" s="249"/>
    </row>
  </sheetData>
  <hyperlinks>
    <hyperlink ref="G2" location="'Tx de repart° pure'!A1" display="Variable précédente" xr:uid="{181C9C9D-7D27-4075-9E43-4815572F5F5E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>
    <tabColor rgb="FF7030A0"/>
  </sheetPr>
  <dimension ref="B2:H9"/>
  <sheetViews>
    <sheetView showGridLines="0" workbookViewId="0">
      <selection activeCell="H2" sqref="H2"/>
    </sheetView>
  </sheetViews>
  <sheetFormatPr baseColWidth="10" defaultColWidth="11" defaultRowHeight="15.5" x14ac:dyDescent="0.35"/>
  <cols>
    <col min="1" max="1" width="11" style="12"/>
    <col min="2" max="2" width="22.83203125" style="12" customWidth="1"/>
    <col min="3" max="3" width="14.1640625" style="12" customWidth="1"/>
    <col min="4" max="4" width="13.6640625" style="12" customWidth="1"/>
    <col min="5" max="5" width="13" style="12" customWidth="1"/>
    <col min="6" max="6" width="13.25" style="12" customWidth="1"/>
    <col min="7" max="7" width="16.33203125" style="12" bestFit="1" customWidth="1"/>
    <col min="8" max="16384" width="11" style="12"/>
  </cols>
  <sheetData>
    <row r="2" spans="2:8" ht="18" x14ac:dyDescent="0.4">
      <c r="B2" s="11" t="s">
        <v>0</v>
      </c>
      <c r="H2" s="93" t="s">
        <v>260</v>
      </c>
    </row>
    <row r="4" spans="2:8" x14ac:dyDescent="0.35">
      <c r="B4" s="49" t="s">
        <v>78</v>
      </c>
      <c r="C4" s="51">
        <v>2019</v>
      </c>
      <c r="D4" s="51">
        <v>2020</v>
      </c>
      <c r="E4" s="51">
        <v>2021</v>
      </c>
      <c r="F4" s="51">
        <v>2022</v>
      </c>
      <c r="G4" s="51">
        <v>2023</v>
      </c>
    </row>
    <row r="5" spans="2:8" x14ac:dyDescent="0.35">
      <c r="B5" s="233" t="s">
        <v>652</v>
      </c>
      <c r="C5" s="242">
        <v>845</v>
      </c>
      <c r="D5" s="242">
        <v>814</v>
      </c>
      <c r="E5" s="268">
        <v>780</v>
      </c>
      <c r="F5" s="269" t="s">
        <v>653</v>
      </c>
      <c r="G5" s="122" t="s">
        <v>654</v>
      </c>
    </row>
    <row r="6" spans="2:8" x14ac:dyDescent="0.35">
      <c r="B6" s="12" t="s">
        <v>655</v>
      </c>
      <c r="C6" s="22" t="s">
        <v>5</v>
      </c>
      <c r="D6" s="22" t="s">
        <v>5</v>
      </c>
      <c r="E6" s="22" t="s">
        <v>5</v>
      </c>
      <c r="F6" s="272" t="s">
        <v>5</v>
      </c>
      <c r="G6" s="122" t="s">
        <v>656</v>
      </c>
    </row>
    <row r="7" spans="2:8" x14ac:dyDescent="0.35">
      <c r="B7" s="159" t="s">
        <v>14</v>
      </c>
      <c r="C7" s="219">
        <v>845</v>
      </c>
      <c r="D7" s="219">
        <v>814</v>
      </c>
      <c r="E7" s="219">
        <v>780</v>
      </c>
      <c r="F7" s="219" t="s">
        <v>653</v>
      </c>
      <c r="G7" s="122" t="s">
        <v>648</v>
      </c>
    </row>
    <row r="8" spans="2:8" x14ac:dyDescent="0.35">
      <c r="B8" s="12" t="s">
        <v>4</v>
      </c>
      <c r="C8" s="270">
        <v>-33</v>
      </c>
      <c r="D8" s="270">
        <v>-31</v>
      </c>
      <c r="E8" s="270">
        <v>-34</v>
      </c>
      <c r="F8" s="270">
        <v>549</v>
      </c>
      <c r="G8" s="122" t="s">
        <v>657</v>
      </c>
    </row>
    <row r="9" spans="2:8" x14ac:dyDescent="0.35">
      <c r="B9" s="49" t="s">
        <v>179</v>
      </c>
      <c r="C9" s="271">
        <v>-3.7999999999999999E-2</v>
      </c>
      <c r="D9" s="271">
        <v>-3.6999999999999998E-2</v>
      </c>
      <c r="E9" s="271">
        <v>-4.2000000000000003E-2</v>
      </c>
      <c r="F9" s="271">
        <v>0.70399999999999996</v>
      </c>
      <c r="G9" s="314">
        <v>3.694</v>
      </c>
    </row>
  </sheetData>
  <hyperlinks>
    <hyperlink ref="H2" location="'Retraités par grade HEPST'!A1" display="Variable suivante" xr:uid="{00000000-0004-0000-1400-000000000000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>
    <tabColor theme="0"/>
  </sheetPr>
  <dimension ref="B1:H16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6" width="11" style="12"/>
    <col min="7" max="7" width="19" style="12" bestFit="1" customWidth="1"/>
    <col min="8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658</v>
      </c>
      <c r="H2" s="94" t="s">
        <v>261</v>
      </c>
    </row>
    <row r="4" spans="2:8" x14ac:dyDescent="0.35">
      <c r="B4" s="49" t="s">
        <v>101</v>
      </c>
      <c r="C4" s="54">
        <v>2019</v>
      </c>
      <c r="D4" s="54">
        <v>2020</v>
      </c>
      <c r="E4" s="54">
        <v>2021</v>
      </c>
      <c r="F4" s="54">
        <v>2022</v>
      </c>
      <c r="G4" s="54">
        <v>2023</v>
      </c>
    </row>
    <row r="5" spans="2:8" x14ac:dyDescent="0.35">
      <c r="B5" s="7" t="s">
        <v>59</v>
      </c>
      <c r="C5" s="8">
        <v>84</v>
      </c>
      <c r="D5" s="8">
        <v>81</v>
      </c>
      <c r="E5" s="8">
        <v>80</v>
      </c>
      <c r="F5" s="219">
        <v>105</v>
      </c>
      <c r="G5" s="9">
        <v>581</v>
      </c>
    </row>
    <row r="6" spans="2:8" x14ac:dyDescent="0.35">
      <c r="B6" s="7" t="s">
        <v>60</v>
      </c>
      <c r="C6" s="8">
        <v>4</v>
      </c>
      <c r="D6" s="8">
        <v>4</v>
      </c>
      <c r="E6" s="8">
        <v>4</v>
      </c>
      <c r="F6" s="219">
        <v>56</v>
      </c>
      <c r="G6" s="9">
        <v>55</v>
      </c>
    </row>
    <row r="7" spans="2:8" x14ac:dyDescent="0.35">
      <c r="B7" s="7" t="s">
        <v>61</v>
      </c>
      <c r="C7" s="8">
        <v>145</v>
      </c>
      <c r="D7" s="8">
        <v>143</v>
      </c>
      <c r="E7" s="8">
        <v>138</v>
      </c>
      <c r="F7" s="219">
        <v>195</v>
      </c>
      <c r="G7" s="9">
        <v>764</v>
      </c>
    </row>
    <row r="8" spans="2:8" x14ac:dyDescent="0.35">
      <c r="B8" s="7" t="s">
        <v>62</v>
      </c>
      <c r="C8" s="8">
        <v>159</v>
      </c>
      <c r="D8" s="8">
        <v>152</v>
      </c>
      <c r="E8" s="8">
        <v>147</v>
      </c>
      <c r="F8" s="219">
        <v>248</v>
      </c>
      <c r="G8" s="9">
        <v>952</v>
      </c>
    </row>
    <row r="9" spans="2:8" x14ac:dyDescent="0.35">
      <c r="B9" s="7" t="s">
        <v>63</v>
      </c>
      <c r="C9" s="8">
        <v>196</v>
      </c>
      <c r="D9" s="8">
        <v>190</v>
      </c>
      <c r="E9" s="8">
        <v>179</v>
      </c>
      <c r="F9" s="219">
        <v>267</v>
      </c>
      <c r="G9" s="9">
        <v>829</v>
      </c>
    </row>
    <row r="10" spans="2:8" x14ac:dyDescent="0.35">
      <c r="B10" s="7" t="s">
        <v>64</v>
      </c>
      <c r="C10" s="8">
        <v>119</v>
      </c>
      <c r="D10" s="8">
        <v>114</v>
      </c>
      <c r="E10" s="8">
        <v>108</v>
      </c>
      <c r="F10" s="219">
        <v>166</v>
      </c>
      <c r="G10" s="9">
        <v>539</v>
      </c>
    </row>
    <row r="11" spans="2:8" x14ac:dyDescent="0.35">
      <c r="B11" s="7" t="s">
        <v>65</v>
      </c>
      <c r="C11" s="8">
        <v>40</v>
      </c>
      <c r="D11" s="8">
        <v>38</v>
      </c>
      <c r="E11" s="8">
        <v>37</v>
      </c>
      <c r="F11" s="219">
        <v>83</v>
      </c>
      <c r="G11" s="9">
        <v>495</v>
      </c>
    </row>
    <row r="12" spans="2:8" x14ac:dyDescent="0.35">
      <c r="B12" s="7" t="s">
        <v>66</v>
      </c>
      <c r="C12" s="8">
        <v>57</v>
      </c>
      <c r="D12" s="8">
        <v>55</v>
      </c>
      <c r="E12" s="8">
        <v>51</v>
      </c>
      <c r="F12" s="219">
        <v>101</v>
      </c>
      <c r="G12" s="9">
        <v>391</v>
      </c>
    </row>
    <row r="13" spans="2:8" x14ac:dyDescent="0.35">
      <c r="B13" s="7" t="s">
        <v>67</v>
      </c>
      <c r="C13" s="8">
        <v>26</v>
      </c>
      <c r="D13" s="8">
        <v>24</v>
      </c>
      <c r="E13" s="8">
        <v>24</v>
      </c>
      <c r="F13" s="219">
        <v>73</v>
      </c>
      <c r="G13" s="9">
        <v>240</v>
      </c>
    </row>
    <row r="14" spans="2:8" x14ac:dyDescent="0.35">
      <c r="B14" s="7" t="s">
        <v>68</v>
      </c>
      <c r="C14" s="8">
        <v>9</v>
      </c>
      <c r="D14" s="8">
        <v>8</v>
      </c>
      <c r="E14" s="8">
        <v>7</v>
      </c>
      <c r="F14" s="219">
        <v>27</v>
      </c>
      <c r="G14" s="9">
        <v>120</v>
      </c>
    </row>
    <row r="15" spans="2:8" x14ac:dyDescent="0.35">
      <c r="B15" s="53" t="s">
        <v>69</v>
      </c>
      <c r="C15" s="52">
        <v>6</v>
      </c>
      <c r="D15" s="52">
        <v>5</v>
      </c>
      <c r="E15" s="52">
        <v>5</v>
      </c>
      <c r="F15" s="262">
        <v>8</v>
      </c>
      <c r="G15" s="274">
        <v>39</v>
      </c>
    </row>
    <row r="16" spans="2:8" x14ac:dyDescent="0.35">
      <c r="B16" s="49" t="s">
        <v>14</v>
      </c>
      <c r="C16" s="54">
        <v>845</v>
      </c>
      <c r="D16" s="54">
        <v>814</v>
      </c>
      <c r="E16" s="207">
        <v>780</v>
      </c>
      <c r="F16" s="273">
        <v>1329</v>
      </c>
      <c r="G16" s="275" t="s">
        <v>654</v>
      </c>
    </row>
  </sheetData>
  <hyperlinks>
    <hyperlink ref="H1" location="'Retraités par grade EPST'!A1" display="Variable suivante" xr:uid="{00000000-0004-0000-1500-000000000000}"/>
    <hyperlink ref="H2" location="Retraités!A1" display="Variable précédente" xr:uid="{00000000-0004-0000-1500-000001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CF36F-F70F-475A-9575-E8D3A34B0723}">
  <sheetPr>
    <tabColor theme="0"/>
  </sheetPr>
  <dimension ref="A1:F16"/>
  <sheetViews>
    <sheetView workbookViewId="0">
      <selection activeCell="E1" sqref="E1"/>
    </sheetView>
  </sheetViews>
  <sheetFormatPr baseColWidth="10" defaultColWidth="10.6640625" defaultRowHeight="15.5" x14ac:dyDescent="0.35"/>
  <cols>
    <col min="1" max="1" width="10.6640625" style="248"/>
    <col min="2" max="2" width="10.6640625" style="248" customWidth="1"/>
    <col min="3" max="3" width="17.75" style="248" customWidth="1"/>
    <col min="4" max="4" width="24.08203125" style="248" customWidth="1"/>
    <col min="5" max="16384" width="10.6640625" style="248"/>
  </cols>
  <sheetData>
    <row r="1" spans="1:6" x14ac:dyDescent="0.35">
      <c r="A1" s="249"/>
      <c r="B1" s="249"/>
      <c r="C1" s="249"/>
      <c r="D1" s="249"/>
      <c r="E1" s="250" t="s">
        <v>260</v>
      </c>
      <c r="F1" s="249"/>
    </row>
    <row r="2" spans="1:6" ht="18" x14ac:dyDescent="0.4">
      <c r="A2" s="249"/>
      <c r="B2" s="251" t="s">
        <v>659</v>
      </c>
      <c r="C2" s="249"/>
      <c r="D2" s="249"/>
      <c r="E2" s="252" t="s">
        <v>261</v>
      </c>
      <c r="F2" s="249"/>
    </row>
    <row r="3" spans="1:6" x14ac:dyDescent="0.35">
      <c r="A3" s="249"/>
      <c r="B3" s="249"/>
      <c r="C3" s="249"/>
      <c r="D3" s="249"/>
      <c r="E3" s="249"/>
      <c r="F3" s="249"/>
    </row>
    <row r="4" spans="1:6" x14ac:dyDescent="0.35">
      <c r="A4" s="249"/>
      <c r="B4" s="49" t="s">
        <v>101</v>
      </c>
      <c r="C4" s="54">
        <v>2022</v>
      </c>
      <c r="D4" s="54">
        <v>2023</v>
      </c>
      <c r="E4" s="249"/>
      <c r="F4" s="249"/>
    </row>
    <row r="5" spans="1:6" x14ac:dyDescent="0.35">
      <c r="A5" s="249"/>
      <c r="B5" s="7" t="s">
        <v>59</v>
      </c>
      <c r="C5" s="219" t="s">
        <v>5</v>
      </c>
      <c r="D5" s="122" t="s">
        <v>5</v>
      </c>
      <c r="E5" s="249"/>
      <c r="F5" s="249"/>
    </row>
    <row r="6" spans="1:6" x14ac:dyDescent="0.35">
      <c r="A6" s="249"/>
      <c r="B6" s="7" t="s">
        <v>60</v>
      </c>
      <c r="C6" s="219" t="s">
        <v>5</v>
      </c>
      <c r="D6" s="122" t="s">
        <v>5</v>
      </c>
      <c r="E6" s="249"/>
      <c r="F6" s="249"/>
    </row>
    <row r="7" spans="1:6" x14ac:dyDescent="0.35">
      <c r="A7" s="249"/>
      <c r="B7" s="7" t="s">
        <v>61</v>
      </c>
      <c r="C7" s="219" t="s">
        <v>5</v>
      </c>
      <c r="D7" s="122">
        <v>2</v>
      </c>
      <c r="E7" s="249"/>
      <c r="F7" s="249"/>
    </row>
    <row r="8" spans="1:6" x14ac:dyDescent="0.35">
      <c r="A8" s="249"/>
      <c r="B8" s="7" t="s">
        <v>62</v>
      </c>
      <c r="C8" s="219" t="s">
        <v>5</v>
      </c>
      <c r="D8" s="122">
        <v>42</v>
      </c>
      <c r="E8" s="249"/>
      <c r="F8" s="249"/>
    </row>
    <row r="9" spans="1:6" x14ac:dyDescent="0.35">
      <c r="A9" s="249"/>
      <c r="B9" s="7" t="s">
        <v>63</v>
      </c>
      <c r="C9" s="219" t="s">
        <v>5</v>
      </c>
      <c r="D9" s="122">
        <v>43</v>
      </c>
      <c r="E9" s="249"/>
      <c r="F9" s="249"/>
    </row>
    <row r="10" spans="1:6" x14ac:dyDescent="0.35">
      <c r="A10" s="249"/>
      <c r="B10" s="7" t="s">
        <v>64</v>
      </c>
      <c r="C10" s="219" t="s">
        <v>5</v>
      </c>
      <c r="D10" s="122">
        <v>298</v>
      </c>
      <c r="E10" s="249"/>
      <c r="F10" s="249"/>
    </row>
    <row r="11" spans="1:6" x14ac:dyDescent="0.35">
      <c r="A11" s="249"/>
      <c r="B11" s="7" t="s">
        <v>65</v>
      </c>
      <c r="C11" s="219" t="s">
        <v>5</v>
      </c>
      <c r="D11" s="122">
        <v>298</v>
      </c>
      <c r="E11" s="249"/>
      <c r="F11" s="249"/>
    </row>
    <row r="12" spans="1:6" x14ac:dyDescent="0.35">
      <c r="A12" s="249"/>
      <c r="B12" s="7" t="s">
        <v>66</v>
      </c>
      <c r="C12" s="219" t="s">
        <v>5</v>
      </c>
      <c r="D12" s="122">
        <v>549</v>
      </c>
      <c r="E12" s="249"/>
      <c r="F12" s="249"/>
    </row>
    <row r="13" spans="1:6" x14ac:dyDescent="0.35">
      <c r="A13" s="249"/>
      <c r="B13" s="7" t="s">
        <v>67</v>
      </c>
      <c r="C13" s="219" t="s">
        <v>5</v>
      </c>
      <c r="D13" s="122" t="s">
        <v>5</v>
      </c>
      <c r="E13" s="249"/>
      <c r="F13" s="249"/>
    </row>
    <row r="14" spans="1:6" x14ac:dyDescent="0.35">
      <c r="A14" s="249"/>
      <c r="B14" s="7" t="s">
        <v>68</v>
      </c>
      <c r="C14" s="219" t="s">
        <v>5</v>
      </c>
      <c r="D14" s="122">
        <v>1</v>
      </c>
      <c r="E14" s="249"/>
      <c r="F14" s="249"/>
    </row>
    <row r="15" spans="1:6" x14ac:dyDescent="0.35">
      <c r="A15" s="249"/>
      <c r="B15" s="53" t="s">
        <v>69</v>
      </c>
      <c r="C15" s="262" t="s">
        <v>5</v>
      </c>
      <c r="D15" s="420" t="s">
        <v>5</v>
      </c>
      <c r="E15" s="249"/>
      <c r="F15" s="249"/>
    </row>
    <row r="16" spans="1:6" x14ac:dyDescent="0.35">
      <c r="A16" s="12"/>
      <c r="B16" s="49" t="s">
        <v>14</v>
      </c>
      <c r="C16" s="273" t="s">
        <v>5</v>
      </c>
      <c r="D16" s="275">
        <v>1233</v>
      </c>
      <c r="E16" s="249"/>
      <c r="F16" s="249"/>
    </row>
  </sheetData>
  <hyperlinks>
    <hyperlink ref="E2" location="'Retraités par grade HEPST'!A1" display="Variable précédente" xr:uid="{812D116A-94FD-4DEB-9658-924B3913429D}"/>
    <hyperlink ref="E1" location="'Retr. par grade et sexe AC'!A1" display="Variable suivante" xr:uid="{E984821E-1C09-445D-81CD-CA0F9BA9F82B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euil29">
    <tabColor theme="0"/>
  </sheetPr>
  <dimension ref="B1:I17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4" width="11" style="2"/>
    <col min="5" max="5" width="12.6640625" style="2" customWidth="1"/>
    <col min="6" max="8" width="11" style="2"/>
    <col min="9" max="9" width="17.33203125" style="2" bestFit="1" customWidth="1"/>
    <col min="10" max="16384" width="11" style="2"/>
  </cols>
  <sheetData>
    <row r="1" spans="2:9" x14ac:dyDescent="0.35">
      <c r="I1" s="93" t="s">
        <v>260</v>
      </c>
    </row>
    <row r="2" spans="2:9" ht="18" x14ac:dyDescent="0.4">
      <c r="B2" s="92" t="s">
        <v>660</v>
      </c>
      <c r="I2" s="94" t="s">
        <v>261</v>
      </c>
    </row>
    <row r="4" spans="2:9" x14ac:dyDescent="0.35">
      <c r="B4" s="49" t="s">
        <v>101</v>
      </c>
      <c r="C4" s="54" t="s">
        <v>82</v>
      </c>
      <c r="D4" s="54" t="s">
        <v>83</v>
      </c>
      <c r="E4" s="54" t="s">
        <v>14</v>
      </c>
    </row>
    <row r="5" spans="2:9" x14ac:dyDescent="0.35">
      <c r="B5" s="7" t="s">
        <v>59</v>
      </c>
      <c r="C5" s="8">
        <v>493</v>
      </c>
      <c r="D5" s="8">
        <v>88</v>
      </c>
      <c r="E5" s="107">
        <f>C5+D5</f>
        <v>581</v>
      </c>
    </row>
    <row r="6" spans="2:9" x14ac:dyDescent="0.35">
      <c r="B6" s="7" t="s">
        <v>60</v>
      </c>
      <c r="C6" s="8">
        <v>49</v>
      </c>
      <c r="D6" s="8">
        <v>6</v>
      </c>
      <c r="E6" s="107">
        <f t="shared" ref="E6:E15" si="0">C6+D6</f>
        <v>55</v>
      </c>
    </row>
    <row r="7" spans="2:9" x14ac:dyDescent="0.35">
      <c r="B7" s="7" t="s">
        <v>61</v>
      </c>
      <c r="C7" s="8">
        <v>675</v>
      </c>
      <c r="D7" s="8">
        <v>89</v>
      </c>
      <c r="E7" s="107">
        <f t="shared" si="0"/>
        <v>764</v>
      </c>
    </row>
    <row r="8" spans="2:9" x14ac:dyDescent="0.35">
      <c r="B8" s="7" t="s">
        <v>62</v>
      </c>
      <c r="C8" s="8">
        <v>778</v>
      </c>
      <c r="D8" s="8">
        <v>174</v>
      </c>
      <c r="E8" s="107">
        <f t="shared" si="0"/>
        <v>952</v>
      </c>
    </row>
    <row r="9" spans="2:9" x14ac:dyDescent="0.35">
      <c r="B9" s="7" t="s">
        <v>63</v>
      </c>
      <c r="C9" s="8">
        <v>684</v>
      </c>
      <c r="D9" s="8">
        <v>145</v>
      </c>
      <c r="E9" s="107">
        <f t="shared" si="0"/>
        <v>829</v>
      </c>
    </row>
    <row r="10" spans="2:9" x14ac:dyDescent="0.35">
      <c r="B10" s="7" t="s">
        <v>64</v>
      </c>
      <c r="C10" s="8">
        <v>436</v>
      </c>
      <c r="D10" s="8">
        <v>103</v>
      </c>
      <c r="E10" s="107">
        <f t="shared" si="0"/>
        <v>539</v>
      </c>
    </row>
    <row r="11" spans="2:9" x14ac:dyDescent="0.35">
      <c r="B11" s="7" t="s">
        <v>65</v>
      </c>
      <c r="C11" s="8">
        <v>411</v>
      </c>
      <c r="D11" s="8">
        <v>84</v>
      </c>
      <c r="E11" s="107">
        <f t="shared" si="0"/>
        <v>495</v>
      </c>
    </row>
    <row r="12" spans="2:9" x14ac:dyDescent="0.35">
      <c r="B12" s="7" t="s">
        <v>66</v>
      </c>
      <c r="C12" s="8">
        <v>328</v>
      </c>
      <c r="D12" s="8">
        <v>63</v>
      </c>
      <c r="E12" s="107">
        <f t="shared" si="0"/>
        <v>391</v>
      </c>
    </row>
    <row r="13" spans="2:9" x14ac:dyDescent="0.35">
      <c r="B13" s="7" t="s">
        <v>67</v>
      </c>
      <c r="C13" s="8">
        <v>213</v>
      </c>
      <c r="D13" s="8">
        <v>27</v>
      </c>
      <c r="E13" s="107">
        <f t="shared" si="0"/>
        <v>240</v>
      </c>
    </row>
    <row r="14" spans="2:9" x14ac:dyDescent="0.35">
      <c r="B14" s="7" t="s">
        <v>68</v>
      </c>
      <c r="C14" s="8">
        <v>90</v>
      </c>
      <c r="D14" s="8">
        <v>30</v>
      </c>
      <c r="E14" s="107">
        <f t="shared" si="0"/>
        <v>120</v>
      </c>
    </row>
    <row r="15" spans="2:9" x14ac:dyDescent="0.35">
      <c r="B15" s="53" t="s">
        <v>69</v>
      </c>
      <c r="C15" s="116">
        <v>32</v>
      </c>
      <c r="D15" s="116">
        <v>7</v>
      </c>
      <c r="E15" s="107">
        <f t="shared" si="0"/>
        <v>39</v>
      </c>
    </row>
    <row r="16" spans="2:9" x14ac:dyDescent="0.35">
      <c r="B16" s="119" t="s">
        <v>14</v>
      </c>
      <c r="C16" s="137">
        <f>SUM(C5:C15)</f>
        <v>4189</v>
      </c>
      <c r="D16" s="137">
        <f>SUM(D5:D15)</f>
        <v>816</v>
      </c>
      <c r="E16" s="137">
        <f>SUM(E5:E15)</f>
        <v>5005</v>
      </c>
    </row>
    <row r="17" spans="3:5" x14ac:dyDescent="0.35">
      <c r="C17" s="227"/>
      <c r="D17" s="227"/>
      <c r="E17" s="228"/>
    </row>
  </sheetData>
  <hyperlinks>
    <hyperlink ref="I1" location="'Retr. par grade et sexe EPST'!A1" display="Variable suivante" xr:uid="{00000000-0004-0000-1C00-000000000000}"/>
    <hyperlink ref="I2" location="'Retraités par grade EPST'!A1" display="Variable précédente" xr:uid="{00000000-0004-0000-1C00-000001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D80A-218B-4498-A2BD-F8EDACE49415}">
  <sheetPr>
    <tabColor theme="0"/>
  </sheetPr>
  <dimension ref="A1:E38"/>
  <sheetViews>
    <sheetView showGridLines="0" workbookViewId="0"/>
  </sheetViews>
  <sheetFormatPr baseColWidth="10" defaultRowHeight="15.5" x14ac:dyDescent="0.35"/>
  <cols>
    <col min="2" max="2" width="13.83203125" customWidth="1"/>
    <col min="4" max="4" width="63.83203125" customWidth="1"/>
    <col min="5" max="5" width="13.33203125" customWidth="1"/>
  </cols>
  <sheetData>
    <row r="1" spans="1:4" x14ac:dyDescent="0.35">
      <c r="A1" s="2" t="s">
        <v>216</v>
      </c>
      <c r="B1" s="2"/>
      <c r="C1" s="2"/>
      <c r="D1" s="2"/>
    </row>
    <row r="2" spans="1:4" x14ac:dyDescent="0.35">
      <c r="A2" s="2"/>
      <c r="B2" s="76" t="s">
        <v>1161</v>
      </c>
      <c r="C2" s="2"/>
      <c r="D2" s="2"/>
    </row>
    <row r="3" spans="1:4" ht="17" customHeight="1" x14ac:dyDescent="0.35">
      <c r="A3" s="2"/>
      <c r="B3" s="77"/>
      <c r="C3" s="77"/>
      <c r="D3" s="2"/>
    </row>
    <row r="4" spans="1:4" ht="27.5" customHeight="1" x14ac:dyDescent="0.35">
      <c r="A4" s="2"/>
      <c r="B4" s="458" t="s">
        <v>1118</v>
      </c>
      <c r="C4" s="474" t="s">
        <v>1119</v>
      </c>
      <c r="D4" s="475" t="s">
        <v>1120</v>
      </c>
    </row>
    <row r="5" spans="1:4" ht="18.5" customHeight="1" x14ac:dyDescent="0.35">
      <c r="A5" s="2"/>
      <c r="B5" s="459"/>
      <c r="C5" s="473"/>
      <c r="D5" s="473"/>
    </row>
    <row r="6" spans="1:4" ht="31" x14ac:dyDescent="0.35">
      <c r="A6" s="2"/>
      <c r="B6" s="459" t="s">
        <v>1121</v>
      </c>
      <c r="C6" s="460" t="s">
        <v>1119</v>
      </c>
      <c r="D6" s="460" t="s">
        <v>1122</v>
      </c>
    </row>
    <row r="7" spans="1:4" ht="34.5" customHeight="1" x14ac:dyDescent="0.35">
      <c r="A7" s="2"/>
      <c r="B7" s="459" t="s">
        <v>1123</v>
      </c>
      <c r="C7" s="460" t="s">
        <v>1119</v>
      </c>
      <c r="D7" s="460" t="s">
        <v>1124</v>
      </c>
    </row>
    <row r="8" spans="1:4" ht="46.5" x14ac:dyDescent="0.35">
      <c r="A8" s="2"/>
      <c r="B8" s="459" t="s">
        <v>1125</v>
      </c>
      <c r="C8" s="460" t="s">
        <v>1119</v>
      </c>
      <c r="D8" s="459" t="s">
        <v>1126</v>
      </c>
    </row>
    <row r="9" spans="1:4" ht="59.5" customHeight="1" x14ac:dyDescent="0.35">
      <c r="A9" s="2"/>
      <c r="B9" s="459" t="s">
        <v>1127</v>
      </c>
      <c r="C9" s="460" t="s">
        <v>1119</v>
      </c>
      <c r="D9" s="460" t="s">
        <v>1128</v>
      </c>
    </row>
    <row r="10" spans="1:4" ht="51" customHeight="1" x14ac:dyDescent="0.35">
      <c r="A10" s="2"/>
      <c r="B10" s="459" t="s">
        <v>1129</v>
      </c>
      <c r="C10" s="460" t="s">
        <v>1119</v>
      </c>
      <c r="D10" s="460" t="s">
        <v>1130</v>
      </c>
    </row>
    <row r="11" spans="1:4" ht="47" customHeight="1" x14ac:dyDescent="0.35">
      <c r="A11" s="2"/>
      <c r="B11" s="459" t="s">
        <v>1131</v>
      </c>
      <c r="C11" s="460" t="s">
        <v>1119</v>
      </c>
      <c r="D11" s="460" t="s">
        <v>1132</v>
      </c>
    </row>
    <row r="12" spans="1:4" ht="39" customHeight="1" x14ac:dyDescent="0.35">
      <c r="A12" s="2"/>
      <c r="B12" s="472" t="s">
        <v>1133</v>
      </c>
      <c r="C12" s="473" t="s">
        <v>1119</v>
      </c>
      <c r="D12" s="473" t="s">
        <v>1134</v>
      </c>
    </row>
    <row r="13" spans="1:4" x14ac:dyDescent="0.35">
      <c r="A13" s="2"/>
      <c r="B13" s="472"/>
      <c r="C13" s="473"/>
      <c r="D13" s="473"/>
    </row>
    <row r="14" spans="1:4" ht="31" x14ac:dyDescent="0.35">
      <c r="A14" s="2"/>
      <c r="B14" s="459" t="s">
        <v>706</v>
      </c>
      <c r="C14" s="460" t="s">
        <v>1119</v>
      </c>
      <c r="D14" s="460" t="s">
        <v>1135</v>
      </c>
    </row>
    <row r="15" spans="1:4" ht="24.5" customHeight="1" x14ac:dyDescent="0.35">
      <c r="A15" s="2"/>
      <c r="B15" s="472" t="s">
        <v>1136</v>
      </c>
      <c r="C15" s="473" t="s">
        <v>1119</v>
      </c>
      <c r="D15" s="473" t="s">
        <v>1137</v>
      </c>
    </row>
    <row r="16" spans="1:4" x14ac:dyDescent="0.35">
      <c r="A16" s="2"/>
      <c r="B16" s="472"/>
      <c r="C16" s="473"/>
      <c r="D16" s="473"/>
    </row>
    <row r="17" spans="1:4" ht="31" x14ac:dyDescent="0.35">
      <c r="A17" s="2"/>
      <c r="B17" s="459" t="s">
        <v>1138</v>
      </c>
      <c r="C17" s="460" t="s">
        <v>1119</v>
      </c>
      <c r="D17" s="460" t="s">
        <v>1139</v>
      </c>
    </row>
    <row r="18" spans="1:4" x14ac:dyDescent="0.35">
      <c r="A18" s="2"/>
      <c r="B18" s="459" t="s">
        <v>75</v>
      </c>
      <c r="C18" s="461" t="s">
        <v>1140</v>
      </c>
      <c r="D18" s="460" t="s">
        <v>1141</v>
      </c>
    </row>
    <row r="19" spans="1:4" x14ac:dyDescent="0.35">
      <c r="A19" s="2"/>
      <c r="B19" s="459" t="s">
        <v>76</v>
      </c>
      <c r="C19" s="462" t="s">
        <v>1140</v>
      </c>
      <c r="D19" s="460" t="s">
        <v>1142</v>
      </c>
    </row>
    <row r="20" spans="1:4" x14ac:dyDescent="0.35">
      <c r="A20" s="2"/>
      <c r="B20" s="459" t="s">
        <v>60</v>
      </c>
      <c r="C20" s="462" t="s">
        <v>1140</v>
      </c>
      <c r="D20" s="460" t="s">
        <v>1143</v>
      </c>
    </row>
    <row r="21" spans="1:4" x14ac:dyDescent="0.35">
      <c r="A21" s="2"/>
      <c r="B21" s="459" t="s">
        <v>210</v>
      </c>
      <c r="C21" s="462" t="s">
        <v>1140</v>
      </c>
      <c r="D21" s="460" t="s">
        <v>1144</v>
      </c>
    </row>
    <row r="22" spans="1:4" x14ac:dyDescent="0.35">
      <c r="A22" s="2"/>
      <c r="B22" s="459" t="s">
        <v>182</v>
      </c>
      <c r="C22" s="462" t="s">
        <v>1140</v>
      </c>
      <c r="D22" s="460" t="s">
        <v>1145</v>
      </c>
    </row>
    <row r="23" spans="1:4" x14ac:dyDescent="0.35">
      <c r="A23" s="2"/>
      <c r="B23" s="459" t="s">
        <v>209</v>
      </c>
      <c r="C23" s="462" t="s">
        <v>1140</v>
      </c>
      <c r="D23" s="460" t="s">
        <v>1146</v>
      </c>
    </row>
    <row r="24" spans="1:4" x14ac:dyDescent="0.35">
      <c r="A24" s="2"/>
      <c r="B24" s="459" t="s">
        <v>83</v>
      </c>
      <c r="C24" s="462" t="s">
        <v>1140</v>
      </c>
      <c r="D24" s="460" t="s">
        <v>1147</v>
      </c>
    </row>
    <row r="25" spans="1:4" x14ac:dyDescent="0.35">
      <c r="A25" s="2"/>
      <c r="B25" s="459" t="s">
        <v>82</v>
      </c>
      <c r="C25" s="462" t="s">
        <v>1140</v>
      </c>
      <c r="D25" s="460" t="s">
        <v>1148</v>
      </c>
    </row>
    <row r="26" spans="1:4" x14ac:dyDescent="0.35">
      <c r="A26" s="2"/>
      <c r="B26" s="459" t="s">
        <v>248</v>
      </c>
      <c r="C26" s="462" t="s">
        <v>1140</v>
      </c>
      <c r="D26" s="460" t="s">
        <v>1149</v>
      </c>
    </row>
    <row r="27" spans="1:4" x14ac:dyDescent="0.35">
      <c r="A27" s="2"/>
      <c r="B27" s="459" t="s">
        <v>250</v>
      </c>
      <c r="C27" s="462" t="s">
        <v>1140</v>
      </c>
      <c r="D27" s="460" t="s">
        <v>1150</v>
      </c>
    </row>
    <row r="28" spans="1:4" x14ac:dyDescent="0.35">
      <c r="A28" s="2"/>
      <c r="B28" s="459" t="s">
        <v>252</v>
      </c>
      <c r="C28" s="462" t="s">
        <v>1140</v>
      </c>
      <c r="D28" s="460" t="s">
        <v>1151</v>
      </c>
    </row>
    <row r="29" spans="1:4" x14ac:dyDescent="0.35">
      <c r="A29" s="2"/>
      <c r="B29" s="459" t="s">
        <v>59</v>
      </c>
      <c r="C29" s="462" t="s">
        <v>1140</v>
      </c>
      <c r="D29" s="460" t="s">
        <v>1152</v>
      </c>
    </row>
    <row r="30" spans="1:4" x14ac:dyDescent="0.35">
      <c r="A30" s="2"/>
      <c r="B30" s="463" t="s">
        <v>258</v>
      </c>
      <c r="C30" s="462" t="s">
        <v>1140</v>
      </c>
      <c r="D30" s="463" t="s">
        <v>1153</v>
      </c>
    </row>
    <row r="31" spans="1:4" x14ac:dyDescent="0.35">
      <c r="A31" s="2"/>
      <c r="B31" s="464" t="s">
        <v>256</v>
      </c>
      <c r="C31" s="462" t="s">
        <v>1140</v>
      </c>
      <c r="D31" s="464" t="s">
        <v>1154</v>
      </c>
    </row>
    <row r="32" spans="1:4" ht="10" customHeight="1" x14ac:dyDescent="0.35">
      <c r="A32" s="2"/>
      <c r="B32" s="472" t="s">
        <v>1155</v>
      </c>
      <c r="C32" s="473" t="s">
        <v>1119</v>
      </c>
      <c r="D32" s="473" t="s">
        <v>1185</v>
      </c>
    </row>
    <row r="33" spans="1:5" x14ac:dyDescent="0.35">
      <c r="A33" s="2"/>
      <c r="B33" s="472"/>
      <c r="C33" s="473"/>
      <c r="D33" s="473"/>
    </row>
    <row r="34" spans="1:5" x14ac:dyDescent="0.35">
      <c r="A34" s="2"/>
      <c r="B34" s="472"/>
      <c r="C34" s="473"/>
      <c r="D34" s="473"/>
    </row>
    <row r="35" spans="1:5" ht="90.5" customHeight="1" x14ac:dyDescent="0.35">
      <c r="A35" s="2"/>
      <c r="B35" s="459" t="s">
        <v>1156</v>
      </c>
      <c r="C35" s="460" t="s">
        <v>1119</v>
      </c>
      <c r="D35" s="459" t="s">
        <v>1157</v>
      </c>
      <c r="E35" s="452"/>
    </row>
    <row r="36" spans="1:5" ht="46.5" customHeight="1" x14ac:dyDescent="0.35">
      <c r="B36" s="472" t="s">
        <v>1158</v>
      </c>
      <c r="C36" s="473" t="s">
        <v>1119</v>
      </c>
      <c r="D36" s="473" t="s">
        <v>1159</v>
      </c>
    </row>
    <row r="37" spans="1:5" x14ac:dyDescent="0.35">
      <c r="B37" s="472"/>
      <c r="C37" s="473"/>
      <c r="D37" s="473"/>
    </row>
    <row r="38" spans="1:5" x14ac:dyDescent="0.35">
      <c r="B38" s="465" t="s">
        <v>378</v>
      </c>
      <c r="C38" s="466" t="s">
        <v>1119</v>
      </c>
      <c r="D38" s="466" t="s">
        <v>1160</v>
      </c>
    </row>
  </sheetData>
  <mergeCells count="14">
    <mergeCell ref="C4:C5"/>
    <mergeCell ref="D4:D5"/>
    <mergeCell ref="B12:B13"/>
    <mergeCell ref="C12:C13"/>
    <mergeCell ref="D12:D13"/>
    <mergeCell ref="B15:B16"/>
    <mergeCell ref="C15:C16"/>
    <mergeCell ref="D15:D16"/>
    <mergeCell ref="B36:B37"/>
    <mergeCell ref="C36:C37"/>
    <mergeCell ref="D36:D37"/>
    <mergeCell ref="B32:B34"/>
    <mergeCell ref="C32:C34"/>
    <mergeCell ref="D32:D3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8CDFA-576A-4122-8448-C10F8D098683}">
  <sheetPr>
    <tabColor theme="0"/>
  </sheetPr>
  <dimension ref="A1:J17"/>
  <sheetViews>
    <sheetView workbookViewId="0">
      <selection activeCell="I1" sqref="I1"/>
    </sheetView>
  </sheetViews>
  <sheetFormatPr baseColWidth="10" defaultColWidth="10.6640625" defaultRowHeight="15.5" x14ac:dyDescent="0.35"/>
  <cols>
    <col min="1" max="4" width="10.6640625" style="248"/>
    <col min="5" max="5" width="13.58203125" style="248" customWidth="1"/>
    <col min="6" max="16384" width="10.6640625" style="248"/>
  </cols>
  <sheetData>
    <row r="1" spans="1:10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  <c r="J1" s="240"/>
    </row>
    <row r="2" spans="1:10" ht="18" x14ac:dyDescent="0.4">
      <c r="A2" s="240"/>
      <c r="B2" s="256" t="s">
        <v>661</v>
      </c>
      <c r="C2" s="240"/>
      <c r="D2" s="240"/>
      <c r="E2" s="240"/>
      <c r="F2" s="240"/>
      <c r="G2" s="240"/>
      <c r="H2" s="240"/>
      <c r="I2" s="94" t="s">
        <v>261</v>
      </c>
      <c r="J2" s="240"/>
    </row>
    <row r="3" spans="1:10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x14ac:dyDescent="0.35">
      <c r="A4" s="240"/>
      <c r="B4" s="49" t="s">
        <v>101</v>
      </c>
      <c r="C4" s="54" t="s">
        <v>82</v>
      </c>
      <c r="D4" s="54" t="s">
        <v>83</v>
      </c>
      <c r="E4" s="54" t="s">
        <v>14</v>
      </c>
      <c r="F4" s="240"/>
      <c r="G4" s="240"/>
      <c r="H4" s="240"/>
      <c r="I4" s="240"/>
      <c r="J4" s="240"/>
    </row>
    <row r="5" spans="1:10" x14ac:dyDescent="0.35">
      <c r="A5" s="240"/>
      <c r="B5" s="7" t="s">
        <v>59</v>
      </c>
      <c r="C5" s="8" t="s">
        <v>5</v>
      </c>
      <c r="D5" s="8" t="s">
        <v>5</v>
      </c>
      <c r="E5" s="107"/>
      <c r="F5" s="240"/>
      <c r="G5" s="240"/>
      <c r="H5" s="240"/>
      <c r="I5" s="240"/>
      <c r="J5" s="240"/>
    </row>
    <row r="6" spans="1:10" x14ac:dyDescent="0.35">
      <c r="A6" s="240"/>
      <c r="B6" s="7" t="s">
        <v>60</v>
      </c>
      <c r="C6" s="8" t="s">
        <v>5</v>
      </c>
      <c r="D6" s="8" t="s">
        <v>5</v>
      </c>
      <c r="E6" s="107"/>
      <c r="F6" s="240"/>
      <c r="G6" s="240"/>
      <c r="H6" s="240"/>
      <c r="I6" s="240"/>
      <c r="J6" s="240"/>
    </row>
    <row r="7" spans="1:10" x14ac:dyDescent="0.35">
      <c r="A7" s="240"/>
      <c r="B7" s="7" t="s">
        <v>61</v>
      </c>
      <c r="C7" s="8">
        <v>2</v>
      </c>
      <c r="D7" s="8" t="s">
        <v>5</v>
      </c>
      <c r="E7" s="107">
        <v>2</v>
      </c>
      <c r="F7" s="240"/>
      <c r="G7" s="240"/>
      <c r="H7" s="240"/>
      <c r="I7" s="240"/>
      <c r="J7" s="240"/>
    </row>
    <row r="8" spans="1:10" x14ac:dyDescent="0.35">
      <c r="A8" s="240"/>
      <c r="B8" s="7" t="s">
        <v>62</v>
      </c>
      <c r="C8" s="8">
        <v>39</v>
      </c>
      <c r="D8" s="8" t="s">
        <v>5</v>
      </c>
      <c r="E8" s="107">
        <v>39</v>
      </c>
      <c r="F8" s="240"/>
      <c r="G8" s="240"/>
      <c r="H8" s="240"/>
      <c r="I8" s="240"/>
      <c r="J8" s="240"/>
    </row>
    <row r="9" spans="1:10" x14ac:dyDescent="0.35">
      <c r="A9" s="240"/>
      <c r="B9" s="7" t="s">
        <v>63</v>
      </c>
      <c r="C9" s="8">
        <v>36</v>
      </c>
      <c r="D9" s="8">
        <v>3</v>
      </c>
      <c r="E9" s="107">
        <f>C9+D9</f>
        <v>39</v>
      </c>
      <c r="F9" s="240"/>
      <c r="G9" s="240"/>
      <c r="H9" s="240"/>
      <c r="I9" s="240"/>
      <c r="J9" s="240"/>
    </row>
    <row r="10" spans="1:10" x14ac:dyDescent="0.35">
      <c r="A10" s="240"/>
      <c r="B10" s="7" t="s">
        <v>64</v>
      </c>
      <c r="C10" s="8">
        <v>240</v>
      </c>
      <c r="D10" s="8">
        <v>7</v>
      </c>
      <c r="E10" s="107">
        <f>C10+D10</f>
        <v>247</v>
      </c>
      <c r="F10" s="240"/>
      <c r="G10" s="240"/>
      <c r="H10" s="240"/>
      <c r="I10" s="240"/>
      <c r="J10" s="240"/>
    </row>
    <row r="11" spans="1:10" x14ac:dyDescent="0.35">
      <c r="A11" s="240"/>
      <c r="B11" s="7" t="s">
        <v>65</v>
      </c>
      <c r="C11" s="8">
        <v>232</v>
      </c>
      <c r="D11" s="8">
        <v>58</v>
      </c>
      <c r="E11" s="107">
        <f>C11+D11</f>
        <v>290</v>
      </c>
      <c r="F11" s="240"/>
      <c r="G11" s="240"/>
      <c r="H11" s="240"/>
      <c r="I11" s="240"/>
      <c r="J11" s="240"/>
    </row>
    <row r="12" spans="1:10" x14ac:dyDescent="0.35">
      <c r="A12" s="240"/>
      <c r="B12" s="7" t="s">
        <v>66</v>
      </c>
      <c r="C12" s="8">
        <v>347</v>
      </c>
      <c r="D12" s="8">
        <v>66</v>
      </c>
      <c r="E12" s="107">
        <f>C12+D12</f>
        <v>413</v>
      </c>
      <c r="F12" s="240"/>
      <c r="G12" s="240"/>
      <c r="H12" s="240"/>
      <c r="I12" s="240"/>
      <c r="J12" s="240"/>
    </row>
    <row r="13" spans="1:10" x14ac:dyDescent="0.35">
      <c r="A13" s="240"/>
      <c r="B13" s="7" t="s">
        <v>67</v>
      </c>
      <c r="C13" s="8" t="s">
        <v>5</v>
      </c>
      <c r="D13" s="8">
        <v>202</v>
      </c>
      <c r="E13" s="107">
        <v>202</v>
      </c>
      <c r="F13" s="240"/>
      <c r="G13" s="240"/>
      <c r="H13" s="240"/>
      <c r="I13" s="240"/>
      <c r="J13" s="240"/>
    </row>
    <row r="14" spans="1:10" x14ac:dyDescent="0.35">
      <c r="A14" s="240"/>
      <c r="B14" s="7" t="s">
        <v>68</v>
      </c>
      <c r="C14" s="8">
        <v>1</v>
      </c>
      <c r="D14" s="8" t="s">
        <v>5</v>
      </c>
      <c r="E14" s="107">
        <v>1</v>
      </c>
      <c r="F14" s="240"/>
      <c r="G14" s="240"/>
      <c r="H14" s="240"/>
      <c r="I14" s="240"/>
      <c r="J14" s="240"/>
    </row>
    <row r="15" spans="1:10" x14ac:dyDescent="0.35">
      <c r="A15" s="240"/>
      <c r="B15" s="53" t="s">
        <v>69</v>
      </c>
      <c r="C15" s="116" t="s">
        <v>5</v>
      </c>
      <c r="D15" s="116" t="s">
        <v>5</v>
      </c>
      <c r="E15" s="136"/>
      <c r="F15" s="240"/>
      <c r="G15" s="240"/>
      <c r="H15" s="240"/>
      <c r="I15" s="240"/>
      <c r="J15" s="240"/>
    </row>
    <row r="16" spans="1:10" x14ac:dyDescent="0.35">
      <c r="A16" s="240"/>
      <c r="B16" s="119" t="s">
        <v>14</v>
      </c>
      <c r="C16" s="137">
        <f>SUM(C5:C15)</f>
        <v>897</v>
      </c>
      <c r="D16" s="137">
        <f>SUM(D5:D15)</f>
        <v>336</v>
      </c>
      <c r="E16" s="137">
        <f>SUM(E5:E15)</f>
        <v>1233</v>
      </c>
      <c r="F16" s="240"/>
      <c r="G16" s="240"/>
      <c r="H16" s="240"/>
      <c r="I16" s="240"/>
      <c r="J16" s="240"/>
    </row>
    <row r="17" spans="1:10" x14ac:dyDescent="0.35">
      <c r="A17" s="240"/>
      <c r="B17" s="240"/>
      <c r="C17" s="276"/>
      <c r="D17" s="276"/>
      <c r="E17" s="277"/>
      <c r="F17" s="240"/>
      <c r="G17" s="240"/>
      <c r="H17" s="240"/>
      <c r="I17" s="240"/>
      <c r="J17" s="240"/>
    </row>
  </sheetData>
  <hyperlinks>
    <hyperlink ref="I1" location="'Retr par grade et age AC'!A1" display="Variable suivante" xr:uid="{4272787A-4218-42B3-8559-AE6FE0999A58}"/>
    <hyperlink ref="I2" location="'Retr. par grade et sexe AC'!A1" display="Variable précédente" xr:uid="{3FC0F4AD-833D-4BC3-90AE-494FCE108887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C640-F96E-414C-ADC9-80D6AEC3933D}">
  <sheetPr>
    <tabColor theme="0"/>
  </sheetPr>
  <dimension ref="A1:J16"/>
  <sheetViews>
    <sheetView workbookViewId="0">
      <selection activeCell="I1" sqref="I1"/>
    </sheetView>
  </sheetViews>
  <sheetFormatPr baseColWidth="10" defaultColWidth="10.6640625" defaultRowHeight="15.5" x14ac:dyDescent="0.35"/>
  <cols>
    <col min="1" max="16384" width="10.6640625" style="248"/>
  </cols>
  <sheetData>
    <row r="1" spans="1:10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  <c r="J1" s="240"/>
    </row>
    <row r="2" spans="1:10" ht="18" x14ac:dyDescent="0.4">
      <c r="A2" s="240"/>
      <c r="B2" s="256" t="s">
        <v>668</v>
      </c>
      <c r="C2" s="240"/>
      <c r="D2" s="240"/>
      <c r="E2" s="240"/>
      <c r="F2" s="240"/>
      <c r="G2" s="240"/>
      <c r="H2" s="240"/>
      <c r="I2" s="252" t="s">
        <v>261</v>
      </c>
      <c r="J2" s="240"/>
    </row>
    <row r="3" spans="1:10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x14ac:dyDescent="0.35">
      <c r="A4" s="240"/>
      <c r="B4" s="49" t="s">
        <v>79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  <c r="I4" s="240"/>
      <c r="J4" s="240"/>
    </row>
    <row r="5" spans="1:10" x14ac:dyDescent="0.35">
      <c r="A5" s="240"/>
      <c r="B5" s="7" t="s">
        <v>59</v>
      </c>
      <c r="C5" s="8">
        <v>5</v>
      </c>
      <c r="D5" s="8">
        <v>81</v>
      </c>
      <c r="E5" s="8">
        <v>217</v>
      </c>
      <c r="F5" s="8">
        <v>160</v>
      </c>
      <c r="G5" s="8">
        <v>118</v>
      </c>
      <c r="H5" s="107">
        <v>581</v>
      </c>
      <c r="I5" s="240"/>
      <c r="J5" s="240"/>
    </row>
    <row r="6" spans="1:10" x14ac:dyDescent="0.35">
      <c r="A6" s="240"/>
      <c r="B6" s="7" t="s">
        <v>60</v>
      </c>
      <c r="C6" s="8"/>
      <c r="D6" s="8">
        <v>5</v>
      </c>
      <c r="E6" s="8">
        <v>14</v>
      </c>
      <c r="F6" s="8">
        <v>13</v>
      </c>
      <c r="G6" s="8">
        <v>23</v>
      </c>
      <c r="H6" s="107">
        <v>55</v>
      </c>
      <c r="I6" s="240"/>
      <c r="J6" s="240"/>
    </row>
    <row r="7" spans="1:10" x14ac:dyDescent="0.35">
      <c r="A7" s="240"/>
      <c r="B7" s="7" t="s">
        <v>61</v>
      </c>
      <c r="C7" s="8">
        <v>7</v>
      </c>
      <c r="D7" s="8">
        <v>90</v>
      </c>
      <c r="E7" s="8">
        <v>229</v>
      </c>
      <c r="F7" s="8">
        <v>262</v>
      </c>
      <c r="G7" s="8">
        <v>176</v>
      </c>
      <c r="H7" s="107">
        <v>764</v>
      </c>
      <c r="I7" s="240"/>
      <c r="J7" s="240"/>
    </row>
    <row r="8" spans="1:10" x14ac:dyDescent="0.35">
      <c r="A8" s="240"/>
      <c r="B8" s="7" t="s">
        <v>62</v>
      </c>
      <c r="C8" s="8">
        <v>12</v>
      </c>
      <c r="D8" s="8">
        <v>108</v>
      </c>
      <c r="E8" s="8">
        <v>301</v>
      </c>
      <c r="F8" s="8">
        <v>322</v>
      </c>
      <c r="G8" s="8">
        <v>209</v>
      </c>
      <c r="H8" s="107">
        <v>952</v>
      </c>
      <c r="I8" s="240"/>
      <c r="J8" s="240"/>
    </row>
    <row r="9" spans="1:10" x14ac:dyDescent="0.35">
      <c r="A9" s="240"/>
      <c r="B9" s="7" t="s">
        <v>63</v>
      </c>
      <c r="C9" s="8">
        <v>13</v>
      </c>
      <c r="D9" s="8">
        <v>114</v>
      </c>
      <c r="E9" s="8">
        <v>210</v>
      </c>
      <c r="F9" s="8">
        <v>240</v>
      </c>
      <c r="G9" s="8">
        <v>252</v>
      </c>
      <c r="H9" s="107">
        <v>829</v>
      </c>
      <c r="I9" s="240"/>
      <c r="J9" s="240"/>
    </row>
    <row r="10" spans="1:10" x14ac:dyDescent="0.35">
      <c r="A10" s="240"/>
      <c r="B10" s="7" t="s">
        <v>64</v>
      </c>
      <c r="C10" s="8">
        <v>11</v>
      </c>
      <c r="D10" s="8">
        <v>65</v>
      </c>
      <c r="E10" s="8">
        <v>156</v>
      </c>
      <c r="F10" s="8">
        <v>168</v>
      </c>
      <c r="G10" s="8">
        <v>139</v>
      </c>
      <c r="H10" s="107">
        <v>539</v>
      </c>
      <c r="I10" s="240"/>
      <c r="J10" s="240"/>
    </row>
    <row r="11" spans="1:10" x14ac:dyDescent="0.35">
      <c r="A11" s="240"/>
      <c r="B11" s="7" t="s">
        <v>65</v>
      </c>
      <c r="C11" s="8">
        <v>9</v>
      </c>
      <c r="D11" s="8">
        <v>45</v>
      </c>
      <c r="E11" s="8">
        <v>103</v>
      </c>
      <c r="F11" s="8">
        <v>130</v>
      </c>
      <c r="G11" s="8">
        <v>208</v>
      </c>
      <c r="H11" s="107">
        <v>495</v>
      </c>
      <c r="I11" s="240"/>
      <c r="J11" s="240"/>
    </row>
    <row r="12" spans="1:10" x14ac:dyDescent="0.35">
      <c r="A12" s="240"/>
      <c r="B12" s="7" t="s">
        <v>66</v>
      </c>
      <c r="C12" s="8">
        <v>8</v>
      </c>
      <c r="D12" s="8">
        <v>37</v>
      </c>
      <c r="E12" s="8">
        <v>82</v>
      </c>
      <c r="F12" s="8">
        <v>128</v>
      </c>
      <c r="G12" s="8">
        <v>136</v>
      </c>
      <c r="H12" s="107">
        <v>391</v>
      </c>
      <c r="I12" s="240"/>
      <c r="J12" s="240"/>
    </row>
    <row r="13" spans="1:10" x14ac:dyDescent="0.35">
      <c r="A13" s="240"/>
      <c r="B13" s="7" t="s">
        <v>67</v>
      </c>
      <c r="C13" s="8">
        <v>5</v>
      </c>
      <c r="D13" s="8">
        <v>15</v>
      </c>
      <c r="E13" s="8">
        <v>40</v>
      </c>
      <c r="F13" s="8">
        <v>62</v>
      </c>
      <c r="G13" s="8">
        <v>118</v>
      </c>
      <c r="H13" s="107">
        <v>240</v>
      </c>
      <c r="I13" s="240"/>
      <c r="J13" s="240"/>
    </row>
    <row r="14" spans="1:10" x14ac:dyDescent="0.35">
      <c r="A14" s="240"/>
      <c r="B14" s="7" t="s">
        <v>68</v>
      </c>
      <c r="C14" s="8">
        <v>4</v>
      </c>
      <c r="D14" s="8">
        <v>8</v>
      </c>
      <c r="E14" s="8">
        <v>18</v>
      </c>
      <c r="F14" s="8">
        <v>26</v>
      </c>
      <c r="G14" s="8">
        <v>64</v>
      </c>
      <c r="H14" s="107">
        <v>120</v>
      </c>
      <c r="I14" s="240"/>
      <c r="J14" s="240"/>
    </row>
    <row r="15" spans="1:10" x14ac:dyDescent="0.35">
      <c r="A15" s="240"/>
      <c r="B15" s="53" t="s">
        <v>69</v>
      </c>
      <c r="C15" s="116">
        <v>3</v>
      </c>
      <c r="D15" s="116">
        <v>1</v>
      </c>
      <c r="E15" s="116">
        <v>5</v>
      </c>
      <c r="F15" s="116">
        <v>7</v>
      </c>
      <c r="G15" s="116">
        <v>23</v>
      </c>
      <c r="H15" s="136">
        <v>39</v>
      </c>
      <c r="I15" s="240"/>
      <c r="J15" s="240"/>
    </row>
    <row r="16" spans="1:10" x14ac:dyDescent="0.35">
      <c r="A16" s="2"/>
      <c r="B16" s="119" t="s">
        <v>14</v>
      </c>
      <c r="C16" s="137">
        <f t="shared" ref="C16:H16" si="0">SUM(C5:C15)</f>
        <v>77</v>
      </c>
      <c r="D16" s="137">
        <f t="shared" si="0"/>
        <v>569</v>
      </c>
      <c r="E16" s="137">
        <f t="shared" si="0"/>
        <v>1375</v>
      </c>
      <c r="F16" s="137">
        <f t="shared" si="0"/>
        <v>1518</v>
      </c>
      <c r="G16" s="137">
        <f t="shared" si="0"/>
        <v>1466</v>
      </c>
      <c r="H16" s="137">
        <f t="shared" si="0"/>
        <v>5005</v>
      </c>
      <c r="I16" s="240"/>
      <c r="J16" s="240"/>
    </row>
  </sheetData>
  <hyperlinks>
    <hyperlink ref="I1" location="'Retr par grade et age EPST'!A1" display="Variable suivante" xr:uid="{8C22CEF5-EABB-4DE8-B6C4-E78D14C9FE60}"/>
    <hyperlink ref="I2" location="'Retr. par grade et sexe EPST'!A1" display="Variable précédente" xr:uid="{26ED9B5E-95C2-4E2F-B016-00AA5F65FDF5}"/>
  </hyperlink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D22C-C5F3-4D78-B82D-C0DA934A994F}">
  <sheetPr>
    <tabColor theme="0"/>
  </sheetPr>
  <dimension ref="A1:J16"/>
  <sheetViews>
    <sheetView workbookViewId="0">
      <selection activeCell="I1" sqref="I1"/>
    </sheetView>
  </sheetViews>
  <sheetFormatPr baseColWidth="10" defaultColWidth="10.6640625" defaultRowHeight="15.5" x14ac:dyDescent="0.35"/>
  <cols>
    <col min="1" max="7" width="10.6640625" style="248"/>
    <col min="8" max="8" width="13.25" style="248" customWidth="1"/>
    <col min="9" max="16384" width="10.6640625" style="248"/>
  </cols>
  <sheetData>
    <row r="1" spans="1:10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  <c r="J1" s="240"/>
    </row>
    <row r="2" spans="1:10" ht="18" x14ac:dyDescent="0.4">
      <c r="A2" s="240"/>
      <c r="B2" s="256" t="s">
        <v>669</v>
      </c>
      <c r="C2" s="240"/>
      <c r="D2" s="240"/>
      <c r="E2" s="240"/>
      <c r="F2" s="240"/>
      <c r="G2" s="240"/>
      <c r="H2" s="240"/>
      <c r="I2" s="252" t="s">
        <v>261</v>
      </c>
      <c r="J2" s="240"/>
    </row>
    <row r="3" spans="1:10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x14ac:dyDescent="0.35">
      <c r="A4" s="240"/>
      <c r="B4" s="49" t="s">
        <v>79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  <c r="I4" s="240"/>
      <c r="J4" s="240"/>
    </row>
    <row r="5" spans="1:10" x14ac:dyDescent="0.35">
      <c r="A5" s="240"/>
      <c r="B5" s="7" t="s">
        <v>59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  <c r="H5" s="107" t="s">
        <v>5</v>
      </c>
      <c r="I5" s="240"/>
      <c r="J5" s="240"/>
    </row>
    <row r="6" spans="1:10" x14ac:dyDescent="0.35">
      <c r="A6" s="240"/>
      <c r="B6" s="7" t="s">
        <v>60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107" t="s">
        <v>5</v>
      </c>
      <c r="I6" s="240"/>
      <c r="J6" s="240"/>
    </row>
    <row r="7" spans="1:10" x14ac:dyDescent="0.35">
      <c r="A7" s="240"/>
      <c r="B7" s="7" t="s">
        <v>61</v>
      </c>
      <c r="C7" s="8" t="s">
        <v>5</v>
      </c>
      <c r="D7" s="8">
        <v>1</v>
      </c>
      <c r="E7" s="8">
        <v>1</v>
      </c>
      <c r="F7" s="8"/>
      <c r="G7" s="8"/>
      <c r="H7" s="107">
        <v>2</v>
      </c>
      <c r="I7" s="240"/>
      <c r="J7" s="240"/>
    </row>
    <row r="8" spans="1:10" x14ac:dyDescent="0.35">
      <c r="A8" s="240"/>
      <c r="B8" s="7" t="s">
        <v>62</v>
      </c>
      <c r="C8" s="8">
        <v>2</v>
      </c>
      <c r="D8" s="8">
        <v>15</v>
      </c>
      <c r="E8" s="8">
        <v>11</v>
      </c>
      <c r="F8" s="8">
        <v>12</v>
      </c>
      <c r="G8" s="8">
        <v>2</v>
      </c>
      <c r="H8" s="107">
        <v>42</v>
      </c>
      <c r="I8" s="240"/>
      <c r="J8" s="240"/>
    </row>
    <row r="9" spans="1:10" x14ac:dyDescent="0.35">
      <c r="A9" s="240"/>
      <c r="B9" s="7" t="s">
        <v>63</v>
      </c>
      <c r="C9" s="8">
        <v>1</v>
      </c>
      <c r="D9" s="8">
        <v>7</v>
      </c>
      <c r="E9" s="8">
        <v>4</v>
      </c>
      <c r="F9" s="8">
        <v>13</v>
      </c>
      <c r="G9" s="8">
        <v>18</v>
      </c>
      <c r="H9" s="107">
        <v>43</v>
      </c>
      <c r="I9" s="240"/>
      <c r="J9" s="240"/>
    </row>
    <row r="10" spans="1:10" x14ac:dyDescent="0.35">
      <c r="A10" s="240"/>
      <c r="B10" s="7" t="s">
        <v>64</v>
      </c>
      <c r="C10" s="8">
        <v>20</v>
      </c>
      <c r="D10" s="8">
        <v>123</v>
      </c>
      <c r="E10" s="8">
        <v>90</v>
      </c>
      <c r="F10" s="8">
        <v>41</v>
      </c>
      <c r="G10" s="8">
        <v>24</v>
      </c>
      <c r="H10" s="107">
        <v>298</v>
      </c>
      <c r="I10" s="240"/>
      <c r="J10" s="240"/>
    </row>
    <row r="11" spans="1:10" x14ac:dyDescent="0.35">
      <c r="A11" s="240"/>
      <c r="B11" s="7" t="s">
        <v>65</v>
      </c>
      <c r="C11" s="8">
        <v>22</v>
      </c>
      <c r="D11" s="8">
        <v>154</v>
      </c>
      <c r="E11" s="8">
        <v>88</v>
      </c>
      <c r="F11" s="8">
        <v>22</v>
      </c>
      <c r="G11" s="8">
        <v>12</v>
      </c>
      <c r="H11" s="107">
        <v>298</v>
      </c>
      <c r="I11" s="240"/>
      <c r="J11" s="240"/>
    </row>
    <row r="12" spans="1:10" x14ac:dyDescent="0.35">
      <c r="A12" s="240"/>
      <c r="B12" s="7" t="s">
        <v>66</v>
      </c>
      <c r="C12" s="8">
        <v>8</v>
      </c>
      <c r="D12" s="8">
        <v>169</v>
      </c>
      <c r="E12" s="8">
        <v>143</v>
      </c>
      <c r="F12" s="8">
        <v>124</v>
      </c>
      <c r="G12" s="8">
        <v>105</v>
      </c>
      <c r="H12" s="107">
        <v>549</v>
      </c>
      <c r="I12" s="240"/>
      <c r="J12" s="240"/>
    </row>
    <row r="13" spans="1:10" x14ac:dyDescent="0.35">
      <c r="A13" s="240"/>
      <c r="B13" s="7" t="s">
        <v>67</v>
      </c>
      <c r="C13" s="8" t="s">
        <v>5</v>
      </c>
      <c r="D13" s="8" t="s">
        <v>5</v>
      </c>
      <c r="E13" s="8" t="s">
        <v>5</v>
      </c>
      <c r="F13" s="8" t="s">
        <v>5</v>
      </c>
      <c r="G13" s="8" t="s">
        <v>5</v>
      </c>
      <c r="H13" s="107" t="s">
        <v>5</v>
      </c>
      <c r="I13" s="240"/>
      <c r="J13" s="240"/>
    </row>
    <row r="14" spans="1:10" x14ac:dyDescent="0.35">
      <c r="A14" s="240"/>
      <c r="B14" s="7" t="s">
        <v>68</v>
      </c>
      <c r="C14" s="8" t="s">
        <v>5</v>
      </c>
      <c r="D14" s="8">
        <v>1</v>
      </c>
      <c r="E14" s="8" t="s">
        <v>5</v>
      </c>
      <c r="F14" s="8" t="s">
        <v>5</v>
      </c>
      <c r="G14" s="8" t="s">
        <v>5</v>
      </c>
      <c r="H14" s="107">
        <v>1</v>
      </c>
      <c r="I14" s="240"/>
      <c r="J14" s="240"/>
    </row>
    <row r="15" spans="1:10" x14ac:dyDescent="0.35">
      <c r="A15" s="240"/>
      <c r="B15" s="53" t="s">
        <v>69</v>
      </c>
      <c r="C15" s="116" t="s">
        <v>5</v>
      </c>
      <c r="D15" s="116" t="s">
        <v>5</v>
      </c>
      <c r="E15" s="116" t="s">
        <v>5</v>
      </c>
      <c r="F15" s="116" t="s">
        <v>5</v>
      </c>
      <c r="G15" s="116" t="s">
        <v>5</v>
      </c>
      <c r="H15" s="136" t="s">
        <v>5</v>
      </c>
      <c r="I15" s="240"/>
      <c r="J15" s="240"/>
    </row>
    <row r="16" spans="1:10" x14ac:dyDescent="0.35">
      <c r="A16" s="2"/>
      <c r="B16" s="119" t="s">
        <v>14</v>
      </c>
      <c r="C16" s="137">
        <f t="shared" ref="C16:H16" si="0">SUM(C5:C15)</f>
        <v>53</v>
      </c>
      <c r="D16" s="137">
        <f t="shared" si="0"/>
        <v>470</v>
      </c>
      <c r="E16" s="137">
        <f t="shared" si="0"/>
        <v>337</v>
      </c>
      <c r="F16" s="137">
        <f t="shared" si="0"/>
        <v>212</v>
      </c>
      <c r="G16" s="137">
        <f t="shared" si="0"/>
        <v>161</v>
      </c>
      <c r="H16" s="137">
        <f t="shared" si="0"/>
        <v>1233</v>
      </c>
      <c r="I16" s="240"/>
      <c r="J16" s="240"/>
    </row>
  </sheetData>
  <hyperlinks>
    <hyperlink ref="I1" location="'Retr par âge et par sexe AC'!A1" display="Variable suivante" xr:uid="{9C975817-132F-4E40-97BA-0CDFDC312748}"/>
    <hyperlink ref="I2" location="'Retr par grade et age AC'!A1" display="Variable précédente" xr:uid="{13F8C299-61FD-4F1C-88BA-99E04F164A41}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1A77-6C30-4F94-A967-8767828559F5}">
  <sheetPr>
    <tabColor theme="0"/>
  </sheetPr>
  <dimension ref="A1:K22"/>
  <sheetViews>
    <sheetView workbookViewId="0">
      <selection activeCell="J1" sqref="J1"/>
    </sheetView>
  </sheetViews>
  <sheetFormatPr baseColWidth="10" defaultColWidth="10.6640625" defaultRowHeight="15.5" x14ac:dyDescent="0.35"/>
  <cols>
    <col min="1" max="16384" width="10.6640625" style="248"/>
  </cols>
  <sheetData>
    <row r="1" spans="1:11" x14ac:dyDescent="0.35">
      <c r="A1" s="249"/>
      <c r="B1" s="249"/>
      <c r="C1" s="249"/>
      <c r="D1" s="249"/>
      <c r="E1" s="249"/>
      <c r="F1" s="249"/>
      <c r="G1" s="249"/>
      <c r="H1" s="249"/>
      <c r="I1" s="249"/>
      <c r="J1" s="250" t="s">
        <v>260</v>
      </c>
      <c r="K1" s="249"/>
    </row>
    <row r="2" spans="1:11" ht="18" x14ac:dyDescent="0.4">
      <c r="A2" s="249"/>
      <c r="B2" s="251" t="s">
        <v>670</v>
      </c>
      <c r="C2" s="249"/>
      <c r="D2" s="249"/>
      <c r="E2" s="249"/>
      <c r="F2" s="249"/>
      <c r="G2" s="249"/>
      <c r="H2" s="249"/>
      <c r="I2" s="249"/>
      <c r="J2" s="252" t="s">
        <v>261</v>
      </c>
      <c r="K2" s="249"/>
    </row>
    <row r="3" spans="1:11" x14ac:dyDescent="0.3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x14ac:dyDescent="0.35">
      <c r="A4" s="249"/>
      <c r="B4" s="49" t="s">
        <v>79</v>
      </c>
      <c r="C4" s="54" t="s">
        <v>80</v>
      </c>
      <c r="D4" s="54" t="s">
        <v>7</v>
      </c>
      <c r="E4" s="54" t="s">
        <v>81</v>
      </c>
      <c r="F4" s="54" t="s">
        <v>7</v>
      </c>
      <c r="G4" s="54" t="s">
        <v>14</v>
      </c>
      <c r="H4" s="54" t="s">
        <v>7</v>
      </c>
      <c r="I4" s="249"/>
      <c r="J4" s="249"/>
      <c r="K4" s="249"/>
    </row>
    <row r="5" spans="1:11" x14ac:dyDescent="0.35">
      <c r="A5" s="249"/>
      <c r="B5" s="7" t="s">
        <v>662</v>
      </c>
      <c r="C5" s="8">
        <v>56</v>
      </c>
      <c r="D5" s="10">
        <v>1.1188811188811189E-2</v>
      </c>
      <c r="E5" s="8">
        <v>21</v>
      </c>
      <c r="F5" s="10">
        <v>4.1958041958041958E-3</v>
      </c>
      <c r="G5" s="107">
        <v>77</v>
      </c>
      <c r="H5" s="10">
        <v>1.5384615384615385E-2</v>
      </c>
      <c r="I5" s="249"/>
      <c r="J5" s="249"/>
      <c r="K5" s="249"/>
    </row>
    <row r="6" spans="1:11" x14ac:dyDescent="0.35">
      <c r="A6" s="249"/>
      <c r="B6" s="7">
        <v>65</v>
      </c>
      <c r="C6" s="8">
        <v>27</v>
      </c>
      <c r="D6" s="10">
        <v>5.3946053946053946E-3</v>
      </c>
      <c r="E6" s="8">
        <v>24</v>
      </c>
      <c r="F6" s="10">
        <v>4.7952047952047952E-3</v>
      </c>
      <c r="G6" s="107">
        <v>51</v>
      </c>
      <c r="H6" s="10">
        <v>1.0189810189810189E-2</v>
      </c>
      <c r="I6" s="249"/>
      <c r="J6" s="249"/>
      <c r="K6" s="249"/>
    </row>
    <row r="7" spans="1:11" x14ac:dyDescent="0.35">
      <c r="A7" s="249"/>
      <c r="B7" s="7">
        <v>66</v>
      </c>
      <c r="C7" s="8">
        <v>30</v>
      </c>
      <c r="D7" s="10">
        <v>5.994005994005994E-3</v>
      </c>
      <c r="E7" s="8">
        <v>26</v>
      </c>
      <c r="F7" s="10">
        <v>5.1948051948051948E-3</v>
      </c>
      <c r="G7" s="107">
        <v>56</v>
      </c>
      <c r="H7" s="10">
        <v>1.1188811188811189E-2</v>
      </c>
      <c r="I7" s="249"/>
      <c r="J7" s="249"/>
      <c r="K7" s="249"/>
    </row>
    <row r="8" spans="1:11" x14ac:dyDescent="0.35">
      <c r="A8" s="249"/>
      <c r="B8" s="7">
        <v>67</v>
      </c>
      <c r="C8" s="8">
        <v>74</v>
      </c>
      <c r="D8" s="10">
        <v>1.4785214785214785E-2</v>
      </c>
      <c r="E8" s="8">
        <v>33</v>
      </c>
      <c r="F8" s="10">
        <v>6.5934065934065934E-3</v>
      </c>
      <c r="G8" s="107">
        <v>107</v>
      </c>
      <c r="H8" s="10">
        <v>2.1378621378621378E-2</v>
      </c>
      <c r="I8" s="249"/>
      <c r="J8" s="249"/>
      <c r="K8" s="249"/>
    </row>
    <row r="9" spans="1:11" x14ac:dyDescent="0.35">
      <c r="A9" s="249"/>
      <c r="B9" s="7">
        <v>68</v>
      </c>
      <c r="C9" s="8">
        <v>85</v>
      </c>
      <c r="D9" s="10">
        <v>1.6983016983016984E-2</v>
      </c>
      <c r="E9" s="8">
        <v>39</v>
      </c>
      <c r="F9" s="10">
        <v>7.7922077922077922E-3</v>
      </c>
      <c r="G9" s="107">
        <v>124</v>
      </c>
      <c r="H9" s="10">
        <v>2.4775224775224775E-2</v>
      </c>
      <c r="I9" s="249"/>
      <c r="J9" s="249"/>
      <c r="K9" s="249"/>
    </row>
    <row r="10" spans="1:11" x14ac:dyDescent="0.35">
      <c r="A10" s="249"/>
      <c r="B10" s="7">
        <v>69</v>
      </c>
      <c r="C10" s="8">
        <v>183</v>
      </c>
      <c r="D10" s="10">
        <v>3.6563436563436566E-2</v>
      </c>
      <c r="E10" s="8">
        <v>48</v>
      </c>
      <c r="F10" s="10">
        <v>9.5904095904095904E-3</v>
      </c>
      <c r="G10" s="107">
        <v>231</v>
      </c>
      <c r="H10" s="10">
        <v>4.6153846153846156E-2</v>
      </c>
      <c r="I10" s="249"/>
      <c r="J10" s="249"/>
      <c r="K10" s="249"/>
    </row>
    <row r="11" spans="1:11" x14ac:dyDescent="0.35">
      <c r="A11" s="249"/>
      <c r="B11" s="7">
        <v>70</v>
      </c>
      <c r="C11" s="8">
        <v>153</v>
      </c>
      <c r="D11" s="10">
        <v>3.056943056943057E-2</v>
      </c>
      <c r="E11" s="8">
        <v>39</v>
      </c>
      <c r="F11" s="10">
        <v>7.7922077922077922E-3</v>
      </c>
      <c r="G11" s="107">
        <v>192</v>
      </c>
      <c r="H11" s="10">
        <v>3.8361638361638362E-2</v>
      </c>
      <c r="I11" s="249"/>
      <c r="J11" s="249"/>
      <c r="K11" s="249"/>
    </row>
    <row r="12" spans="1:11" x14ac:dyDescent="0.35">
      <c r="A12" s="249"/>
      <c r="B12" s="7">
        <v>71</v>
      </c>
      <c r="C12" s="8">
        <v>249</v>
      </c>
      <c r="D12" s="10">
        <v>4.9750249750249748E-2</v>
      </c>
      <c r="E12" s="8">
        <v>64</v>
      </c>
      <c r="F12" s="10">
        <v>1.2787212787212787E-2</v>
      </c>
      <c r="G12" s="107">
        <v>313</v>
      </c>
      <c r="H12" s="10">
        <v>6.2537462537462535E-2</v>
      </c>
      <c r="I12" s="249"/>
      <c r="J12" s="249"/>
      <c r="K12" s="259"/>
    </row>
    <row r="13" spans="1:11" x14ac:dyDescent="0.35">
      <c r="A13" s="249"/>
      <c r="B13" s="7">
        <v>72</v>
      </c>
      <c r="C13" s="8">
        <v>145</v>
      </c>
      <c r="D13" s="10">
        <v>2.8971028971028972E-2</v>
      </c>
      <c r="E13" s="8">
        <v>45</v>
      </c>
      <c r="F13" s="10">
        <v>8.9910089910089919E-3</v>
      </c>
      <c r="G13" s="107">
        <v>190</v>
      </c>
      <c r="H13" s="10">
        <v>3.7962037962037967E-2</v>
      </c>
      <c r="I13" s="249"/>
      <c r="J13" s="249"/>
      <c r="K13" s="249"/>
    </row>
    <row r="14" spans="1:11" x14ac:dyDescent="0.35">
      <c r="A14" s="249"/>
      <c r="B14" s="7">
        <v>73</v>
      </c>
      <c r="C14" s="8">
        <v>261</v>
      </c>
      <c r="D14" s="10">
        <v>5.2147852147852149E-2</v>
      </c>
      <c r="E14" s="8">
        <v>82</v>
      </c>
      <c r="F14" s="10">
        <v>1.6383616383616385E-2</v>
      </c>
      <c r="G14" s="107">
        <v>343</v>
      </c>
      <c r="H14" s="10">
        <v>6.8531468531468534E-2</v>
      </c>
      <c r="I14" s="249"/>
      <c r="J14" s="249"/>
      <c r="K14" s="249"/>
    </row>
    <row r="15" spans="1:11" x14ac:dyDescent="0.35">
      <c r="A15" s="249"/>
      <c r="B15" s="7">
        <v>74</v>
      </c>
      <c r="C15" s="8">
        <v>289</v>
      </c>
      <c r="D15" s="10">
        <v>5.774225774225774E-2</v>
      </c>
      <c r="E15" s="8">
        <v>48</v>
      </c>
      <c r="F15" s="10">
        <v>9.5904095904095904E-3</v>
      </c>
      <c r="G15" s="107">
        <v>337</v>
      </c>
      <c r="H15" s="10">
        <v>6.7332667332667323E-2</v>
      </c>
      <c r="I15" s="249"/>
      <c r="J15" s="259"/>
      <c r="K15" s="249"/>
    </row>
    <row r="16" spans="1:11" x14ac:dyDescent="0.35">
      <c r="A16" s="249"/>
      <c r="B16" s="7">
        <v>75</v>
      </c>
      <c r="C16" s="8">
        <v>262</v>
      </c>
      <c r="D16" s="10">
        <v>5.2347652347652346E-2</v>
      </c>
      <c r="E16" s="8">
        <v>54</v>
      </c>
      <c r="F16" s="10">
        <v>1.0789210789210789E-2</v>
      </c>
      <c r="G16" s="107">
        <v>316</v>
      </c>
      <c r="H16" s="10">
        <v>6.3136863136863133E-2</v>
      </c>
      <c r="I16" s="249"/>
      <c r="J16" s="249"/>
      <c r="K16" s="249"/>
    </row>
    <row r="17" spans="1:11" x14ac:dyDescent="0.35">
      <c r="A17" s="249"/>
      <c r="B17" s="7">
        <v>76</v>
      </c>
      <c r="C17" s="8">
        <v>216</v>
      </c>
      <c r="D17" s="10">
        <v>4.3156843156843157E-2</v>
      </c>
      <c r="E17" s="8">
        <v>31</v>
      </c>
      <c r="F17" s="10">
        <v>6.1938061938061938E-3</v>
      </c>
      <c r="G17" s="107">
        <v>247</v>
      </c>
      <c r="H17" s="10">
        <v>4.9350649350649353E-2</v>
      </c>
      <c r="I17" s="249"/>
      <c r="J17" s="249"/>
      <c r="K17" s="249"/>
    </row>
    <row r="18" spans="1:11" x14ac:dyDescent="0.35">
      <c r="A18" s="249"/>
      <c r="B18" s="7">
        <v>77</v>
      </c>
      <c r="C18" s="8">
        <v>307</v>
      </c>
      <c r="D18" s="10">
        <v>6.1338661338661338E-2</v>
      </c>
      <c r="E18" s="8">
        <v>42</v>
      </c>
      <c r="F18" s="10">
        <v>8.3916083916083916E-3</v>
      </c>
      <c r="G18" s="107">
        <v>349</v>
      </c>
      <c r="H18" s="10">
        <v>6.9730269730269731E-2</v>
      </c>
      <c r="I18" s="249"/>
      <c r="J18" s="249"/>
      <c r="K18" s="249"/>
    </row>
    <row r="19" spans="1:11" x14ac:dyDescent="0.35">
      <c r="A19" s="249"/>
      <c r="B19" s="7">
        <v>78</v>
      </c>
      <c r="C19" s="8">
        <v>291</v>
      </c>
      <c r="D19" s="10">
        <v>5.8141858141858141E-2</v>
      </c>
      <c r="E19" s="8">
        <v>33</v>
      </c>
      <c r="F19" s="10">
        <v>6.5934065934065934E-3</v>
      </c>
      <c r="G19" s="107">
        <v>324</v>
      </c>
      <c r="H19" s="10">
        <v>6.4735264735264739E-2</v>
      </c>
      <c r="I19" s="249"/>
      <c r="J19" s="249"/>
      <c r="K19" s="249"/>
    </row>
    <row r="20" spans="1:11" x14ac:dyDescent="0.35">
      <c r="A20" s="249"/>
      <c r="B20" s="7">
        <v>79</v>
      </c>
      <c r="C20" s="8">
        <v>248</v>
      </c>
      <c r="D20" s="10">
        <v>4.955044955044955E-2</v>
      </c>
      <c r="E20" s="8">
        <v>34</v>
      </c>
      <c r="F20" s="10">
        <v>6.7932067932067932E-3</v>
      </c>
      <c r="G20" s="107">
        <v>282</v>
      </c>
      <c r="H20" s="10">
        <v>5.6343656343656345E-2</v>
      </c>
      <c r="I20" s="249"/>
      <c r="J20" s="249"/>
      <c r="K20" s="249"/>
    </row>
    <row r="21" spans="1:11" x14ac:dyDescent="0.35">
      <c r="A21" s="249"/>
      <c r="B21" s="18" t="s">
        <v>666</v>
      </c>
      <c r="C21" s="25">
        <v>1313</v>
      </c>
      <c r="D21" s="115">
        <v>0.26233766233766231</v>
      </c>
      <c r="E21" s="25">
        <v>153</v>
      </c>
      <c r="F21" s="115">
        <v>3.056943056943057E-2</v>
      </c>
      <c r="G21" s="138">
        <v>1466</v>
      </c>
      <c r="H21" s="115">
        <v>0.29290709290709288</v>
      </c>
      <c r="I21" s="249"/>
      <c r="J21" s="249"/>
      <c r="K21" s="249"/>
    </row>
    <row r="22" spans="1:11" x14ac:dyDescent="0.35">
      <c r="A22" s="12"/>
      <c r="B22" s="49" t="s">
        <v>14</v>
      </c>
      <c r="C22" s="278">
        <f>SUM(C5:C21)</f>
        <v>4189</v>
      </c>
      <c r="D22" s="279">
        <f>SUM(D5:D21)</f>
        <v>0.83696303696303687</v>
      </c>
      <c r="E22" s="280">
        <f>SUM(E5:E21)</f>
        <v>816</v>
      </c>
      <c r="F22" s="279">
        <v>0.16303696303696305</v>
      </c>
      <c r="G22" s="281">
        <f>SUM(G5:G21)</f>
        <v>5005</v>
      </c>
      <c r="H22" s="182">
        <v>0.99999999999999978</v>
      </c>
      <c r="I22" s="249"/>
      <c r="J22" s="249"/>
      <c r="K22" s="249"/>
    </row>
  </sheetData>
  <hyperlinks>
    <hyperlink ref="J1" location="'Retr par âge et sexe EPST'!A1" display="Variable suivante" xr:uid="{C3139E02-F289-441E-8844-971A21E3BEC7}"/>
    <hyperlink ref="J2" location="'Retr par grade et age EPST'!A1" display="Variable précédente" xr:uid="{11191756-44D1-4DDC-A1FE-7A3F8816DF0C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DA1F-A3A1-405A-A8F5-67EBD0F8B76E}">
  <sheetPr>
    <tabColor theme="0"/>
  </sheetPr>
  <dimension ref="A1:K22"/>
  <sheetViews>
    <sheetView workbookViewId="0">
      <selection activeCell="J1" sqref="J1"/>
    </sheetView>
  </sheetViews>
  <sheetFormatPr baseColWidth="10" defaultColWidth="10.6640625" defaultRowHeight="15.5" x14ac:dyDescent="0.35"/>
  <cols>
    <col min="1" max="16384" width="10.6640625" style="248"/>
  </cols>
  <sheetData>
    <row r="1" spans="1:11" x14ac:dyDescent="0.35">
      <c r="A1" s="249"/>
      <c r="B1" s="249"/>
      <c r="C1" s="249"/>
      <c r="D1" s="249"/>
      <c r="E1" s="249"/>
      <c r="F1" s="249"/>
      <c r="G1" s="249"/>
      <c r="H1" s="249"/>
      <c r="I1" s="249"/>
      <c r="J1" s="250" t="s">
        <v>260</v>
      </c>
      <c r="K1" s="249"/>
    </row>
    <row r="2" spans="1:11" ht="18" x14ac:dyDescent="0.4">
      <c r="A2" s="249"/>
      <c r="B2" s="251" t="s">
        <v>671</v>
      </c>
      <c r="C2" s="249"/>
      <c r="D2" s="249"/>
      <c r="E2" s="249"/>
      <c r="F2" s="249"/>
      <c r="G2" s="249"/>
      <c r="H2" s="249"/>
      <c r="I2" s="249"/>
      <c r="J2" s="252" t="s">
        <v>261</v>
      </c>
      <c r="K2" s="249"/>
    </row>
    <row r="3" spans="1:11" x14ac:dyDescent="0.3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 x14ac:dyDescent="0.35">
      <c r="A4" s="249"/>
      <c r="B4" s="49" t="s">
        <v>79</v>
      </c>
      <c r="C4" s="54" t="s">
        <v>80</v>
      </c>
      <c r="D4" s="54" t="s">
        <v>7</v>
      </c>
      <c r="E4" s="54" t="s">
        <v>81</v>
      </c>
      <c r="F4" s="54" t="s">
        <v>7</v>
      </c>
      <c r="G4" s="54" t="s">
        <v>14</v>
      </c>
      <c r="H4" s="54" t="s">
        <v>7</v>
      </c>
      <c r="I4" s="249"/>
      <c r="J4" s="249"/>
      <c r="K4" s="249"/>
    </row>
    <row r="5" spans="1:11" x14ac:dyDescent="0.35">
      <c r="A5" s="249"/>
      <c r="B5" s="7" t="s">
        <v>662</v>
      </c>
      <c r="C5" s="8">
        <v>43</v>
      </c>
      <c r="D5" s="10">
        <v>3.4874290348742905E-2</v>
      </c>
      <c r="E5" s="8">
        <v>10</v>
      </c>
      <c r="F5" s="10">
        <v>8.1103000811030002E-3</v>
      </c>
      <c r="G5" s="107">
        <v>53</v>
      </c>
      <c r="H5" s="10">
        <v>4.2984590429845905E-2</v>
      </c>
      <c r="I5" s="249"/>
      <c r="J5" s="249"/>
      <c r="K5" s="249"/>
    </row>
    <row r="6" spans="1:11" x14ac:dyDescent="0.35">
      <c r="A6" s="249"/>
      <c r="B6" s="7">
        <v>65</v>
      </c>
      <c r="C6" s="8">
        <v>21</v>
      </c>
      <c r="D6" s="10">
        <v>1.7031630170316302E-2</v>
      </c>
      <c r="E6" s="8">
        <v>9</v>
      </c>
      <c r="F6" s="10">
        <v>7.2992700729927005E-3</v>
      </c>
      <c r="G6" s="107">
        <v>30</v>
      </c>
      <c r="H6" s="10">
        <v>2.4330900243309004E-2</v>
      </c>
      <c r="I6" s="249"/>
      <c r="J6" s="249"/>
      <c r="K6" s="249"/>
    </row>
    <row r="7" spans="1:11" x14ac:dyDescent="0.35">
      <c r="A7" s="249"/>
      <c r="B7" s="7">
        <v>66</v>
      </c>
      <c r="C7" s="8">
        <v>42</v>
      </c>
      <c r="D7" s="10">
        <v>3.4063260340632603E-2</v>
      </c>
      <c r="E7" s="8">
        <v>19</v>
      </c>
      <c r="F7" s="10">
        <v>1.5409570154095702E-2</v>
      </c>
      <c r="G7" s="107">
        <v>61</v>
      </c>
      <c r="H7" s="10">
        <v>4.9472830494728302E-2</v>
      </c>
      <c r="I7" s="249"/>
      <c r="J7" s="429"/>
      <c r="K7" s="249"/>
    </row>
    <row r="8" spans="1:11" x14ac:dyDescent="0.35">
      <c r="A8" s="249"/>
      <c r="B8" s="7">
        <v>67</v>
      </c>
      <c r="C8" s="8">
        <v>110</v>
      </c>
      <c r="D8" s="10">
        <v>8.9213300892133016E-2</v>
      </c>
      <c r="E8" s="8">
        <v>49</v>
      </c>
      <c r="F8" s="10">
        <v>3.9740470397404706E-2</v>
      </c>
      <c r="G8" s="107">
        <v>159</v>
      </c>
      <c r="H8" s="10">
        <v>0.12895377128953772</v>
      </c>
      <c r="I8" s="249"/>
      <c r="J8" s="249"/>
      <c r="K8" s="249"/>
    </row>
    <row r="9" spans="1:11" x14ac:dyDescent="0.35">
      <c r="A9" s="249"/>
      <c r="B9" s="7">
        <v>68</v>
      </c>
      <c r="C9" s="8">
        <v>79</v>
      </c>
      <c r="D9" s="10">
        <v>6.4071370640713707E-2</v>
      </c>
      <c r="E9" s="8">
        <v>28</v>
      </c>
      <c r="F9" s="10">
        <v>2.2708840227088401E-2</v>
      </c>
      <c r="G9" s="107">
        <v>107</v>
      </c>
      <c r="H9" s="10">
        <v>8.6780210867802104E-2</v>
      </c>
      <c r="I9" s="249"/>
      <c r="J9" s="249"/>
      <c r="K9" s="249"/>
    </row>
    <row r="10" spans="1:11" x14ac:dyDescent="0.35">
      <c r="A10" s="249"/>
      <c r="B10" s="7">
        <v>69</v>
      </c>
      <c r="C10" s="8">
        <v>83</v>
      </c>
      <c r="D10" s="10">
        <v>6.7315490673154912E-2</v>
      </c>
      <c r="E10" s="8">
        <v>30</v>
      </c>
      <c r="F10" s="10">
        <v>2.4330900243309004E-2</v>
      </c>
      <c r="G10" s="107">
        <v>113</v>
      </c>
      <c r="H10" s="10">
        <v>9.1646390916463913E-2</v>
      </c>
      <c r="I10" s="249"/>
      <c r="J10" s="249"/>
      <c r="K10" s="249"/>
    </row>
    <row r="11" spans="1:11" x14ac:dyDescent="0.35">
      <c r="A11" s="249"/>
      <c r="B11" s="7">
        <v>70</v>
      </c>
      <c r="C11" s="8">
        <v>66</v>
      </c>
      <c r="D11" s="10">
        <v>5.3527980535279802E-2</v>
      </c>
      <c r="E11" s="8">
        <v>18</v>
      </c>
      <c r="F11" s="10">
        <v>1.4598540145985401E-2</v>
      </c>
      <c r="G11" s="107">
        <v>84</v>
      </c>
      <c r="H11" s="10">
        <v>6.8126520681265207E-2</v>
      </c>
      <c r="I11" s="249"/>
      <c r="J11" s="249"/>
      <c r="K11" s="249"/>
    </row>
    <row r="12" spans="1:11" x14ac:dyDescent="0.35">
      <c r="A12" s="249"/>
      <c r="B12" s="7">
        <v>71</v>
      </c>
      <c r="C12" s="8">
        <v>67</v>
      </c>
      <c r="D12" s="10">
        <v>5.4339010543390104E-2</v>
      </c>
      <c r="E12" s="8">
        <v>25</v>
      </c>
      <c r="F12" s="10">
        <v>2.02757502027575E-2</v>
      </c>
      <c r="G12" s="107">
        <v>92</v>
      </c>
      <c r="H12" s="10">
        <v>7.4614760746147604E-2</v>
      </c>
      <c r="I12" s="249"/>
      <c r="J12" s="249"/>
      <c r="K12" s="259"/>
    </row>
    <row r="13" spans="1:11" x14ac:dyDescent="0.35">
      <c r="A13" s="249"/>
      <c r="B13" s="7">
        <v>72</v>
      </c>
      <c r="C13" s="8">
        <v>26</v>
      </c>
      <c r="D13" s="10">
        <v>2.1086780210867802E-2</v>
      </c>
      <c r="E13" s="8">
        <v>10</v>
      </c>
      <c r="F13" s="10">
        <v>8.1103000811030002E-3</v>
      </c>
      <c r="G13" s="107">
        <v>36</v>
      </c>
      <c r="H13" s="10">
        <v>2.9197080291970802E-2</v>
      </c>
      <c r="I13" s="249"/>
      <c r="J13" s="249"/>
      <c r="K13" s="249"/>
    </row>
    <row r="14" spans="1:11" x14ac:dyDescent="0.35">
      <c r="A14" s="249"/>
      <c r="B14" s="7">
        <v>73</v>
      </c>
      <c r="C14" s="8">
        <v>56</v>
      </c>
      <c r="D14" s="10">
        <v>4.5417680454176802E-2</v>
      </c>
      <c r="E14" s="8">
        <v>10</v>
      </c>
      <c r="F14" s="10">
        <v>8.1103000811030002E-3</v>
      </c>
      <c r="G14" s="107">
        <v>66</v>
      </c>
      <c r="H14" s="10">
        <v>5.3527980535279802E-2</v>
      </c>
      <c r="I14" s="249"/>
      <c r="J14" s="249"/>
      <c r="K14" s="249"/>
    </row>
    <row r="15" spans="1:11" x14ac:dyDescent="0.35">
      <c r="A15" s="249"/>
      <c r="B15" s="7">
        <v>74</v>
      </c>
      <c r="C15" s="8">
        <v>44</v>
      </c>
      <c r="D15" s="10">
        <v>3.5685320356853206E-2</v>
      </c>
      <c r="E15" s="8">
        <v>15</v>
      </c>
      <c r="F15" s="10">
        <v>1.2165450121654502E-2</v>
      </c>
      <c r="G15" s="107">
        <v>59</v>
      </c>
      <c r="H15" s="10">
        <v>4.7850770478507706E-2</v>
      </c>
      <c r="I15" s="249"/>
      <c r="J15" s="259"/>
      <c r="K15" s="249"/>
    </row>
    <row r="16" spans="1:11" x14ac:dyDescent="0.35">
      <c r="A16" s="249"/>
      <c r="B16" s="7">
        <v>75</v>
      </c>
      <c r="C16" s="8">
        <v>33</v>
      </c>
      <c r="D16" s="10">
        <v>2.6763990267639901E-2</v>
      </c>
      <c r="E16" s="8">
        <v>15</v>
      </c>
      <c r="F16" s="10">
        <v>1.2165450121654502E-2</v>
      </c>
      <c r="G16" s="107">
        <v>48</v>
      </c>
      <c r="H16" s="10">
        <v>3.8929440389294405E-2</v>
      </c>
      <c r="I16" s="249"/>
      <c r="J16" s="249"/>
      <c r="K16" s="249"/>
    </row>
    <row r="17" spans="1:11" x14ac:dyDescent="0.35">
      <c r="A17" s="249"/>
      <c r="B17" s="7">
        <v>76</v>
      </c>
      <c r="C17" s="8">
        <v>19</v>
      </c>
      <c r="D17" s="10">
        <v>1.5409570154095702E-2</v>
      </c>
      <c r="E17" s="8">
        <v>4</v>
      </c>
      <c r="F17" s="10">
        <v>3.2441200324412004E-3</v>
      </c>
      <c r="G17" s="107">
        <v>23</v>
      </c>
      <c r="H17" s="10">
        <v>1.8653690186536901E-2</v>
      </c>
      <c r="I17" s="249"/>
      <c r="J17" s="249"/>
      <c r="K17" s="249"/>
    </row>
    <row r="18" spans="1:11" x14ac:dyDescent="0.35">
      <c r="A18" s="249"/>
      <c r="B18" s="7">
        <v>77</v>
      </c>
      <c r="C18" s="8">
        <v>17</v>
      </c>
      <c r="D18" s="10">
        <v>1.3787510137875101E-2</v>
      </c>
      <c r="E18" s="8">
        <v>9</v>
      </c>
      <c r="F18" s="10">
        <v>7.2992700729927005E-3</v>
      </c>
      <c r="G18" s="107">
        <v>26</v>
      </c>
      <c r="H18" s="10">
        <v>2.1086780210867802E-2</v>
      </c>
      <c r="I18" s="249"/>
      <c r="J18" s="249"/>
      <c r="K18" s="249"/>
    </row>
    <row r="19" spans="1:11" x14ac:dyDescent="0.35">
      <c r="A19" s="249"/>
      <c r="B19" s="7">
        <v>78</v>
      </c>
      <c r="C19" s="8">
        <v>36</v>
      </c>
      <c r="D19" s="10">
        <v>2.9197080291970802E-2</v>
      </c>
      <c r="E19" s="8">
        <v>30</v>
      </c>
      <c r="F19" s="10">
        <v>2.4330900243309004E-2</v>
      </c>
      <c r="G19" s="107">
        <v>66</v>
      </c>
      <c r="H19" s="10">
        <v>5.3527980535279802E-2</v>
      </c>
      <c r="I19" s="249"/>
      <c r="J19" s="249"/>
      <c r="K19" s="249"/>
    </row>
    <row r="20" spans="1:11" x14ac:dyDescent="0.35">
      <c r="A20" s="249"/>
      <c r="B20" s="7">
        <v>79</v>
      </c>
      <c r="C20" s="8">
        <v>37</v>
      </c>
      <c r="D20" s="10">
        <v>3.0008110300081103E-2</v>
      </c>
      <c r="E20" s="8">
        <v>12</v>
      </c>
      <c r="F20" s="10">
        <v>9.7323600973236012E-3</v>
      </c>
      <c r="G20" s="107">
        <v>49</v>
      </c>
      <c r="H20" s="10">
        <v>3.9740470397404706E-2</v>
      </c>
      <c r="I20" s="249"/>
      <c r="J20" s="249"/>
      <c r="K20" s="249"/>
    </row>
    <row r="21" spans="1:11" x14ac:dyDescent="0.35">
      <c r="A21" s="249"/>
      <c r="B21" s="18" t="s">
        <v>666</v>
      </c>
      <c r="C21" s="25">
        <v>118</v>
      </c>
      <c r="D21" s="115">
        <v>9.5701540957015413E-2</v>
      </c>
      <c r="E21" s="25">
        <v>43</v>
      </c>
      <c r="F21" s="115">
        <v>3.4874290348742905E-2</v>
      </c>
      <c r="G21" s="138">
        <v>161</v>
      </c>
      <c r="H21" s="115">
        <v>0.13057583130575831</v>
      </c>
      <c r="I21" s="249"/>
      <c r="J21" s="249"/>
      <c r="K21" s="249"/>
    </row>
    <row r="22" spans="1:11" x14ac:dyDescent="0.35">
      <c r="A22" s="249"/>
      <c r="B22" s="49" t="s">
        <v>14</v>
      </c>
      <c r="C22" s="278">
        <v>897</v>
      </c>
      <c r="D22" s="279">
        <v>0.72749391727493906</v>
      </c>
      <c r="E22" s="280">
        <v>336</v>
      </c>
      <c r="F22" s="279">
        <v>0.27250608272506083</v>
      </c>
      <c r="G22" s="281">
        <v>1233</v>
      </c>
      <c r="H22" s="182">
        <v>1</v>
      </c>
      <c r="I22" s="249"/>
      <c r="J22" s="249"/>
      <c r="K22" s="249"/>
    </row>
  </sheetData>
  <hyperlinks>
    <hyperlink ref="J1" location="'Retr par prov et grade H EPST'!A1" display="Variable suivante" xr:uid="{D660AB11-B193-4568-A17F-74C4DBA4281C}"/>
    <hyperlink ref="J2" location="'Retr par âge et par sexe AC'!A1" display="Variable précédente" xr:uid="{E4F20258-87A8-4309-A28C-4596BE868A83}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FAA35-A270-4E46-AEB6-9E262C105C9E}">
  <dimension ref="A1:O31"/>
  <sheetViews>
    <sheetView workbookViewId="0">
      <selection activeCell="O1" sqref="O1"/>
    </sheetView>
  </sheetViews>
  <sheetFormatPr baseColWidth="10" defaultColWidth="10.6640625" defaultRowHeight="15.5" x14ac:dyDescent="0.35"/>
  <cols>
    <col min="1" max="16384" width="10.6640625" style="248"/>
  </cols>
  <sheetData>
    <row r="1" spans="1:15" x14ac:dyDescent="0.35">
      <c r="A1" s="240"/>
      <c r="B1" s="240"/>
      <c r="C1" s="240"/>
      <c r="D1" s="240"/>
      <c r="E1" s="240"/>
      <c r="F1" s="240"/>
      <c r="G1" s="240"/>
      <c r="H1" s="240"/>
      <c r="J1" s="240"/>
      <c r="K1" s="240"/>
      <c r="L1" s="240"/>
      <c r="M1" s="240"/>
      <c r="N1" s="240"/>
      <c r="O1" s="250" t="s">
        <v>260</v>
      </c>
    </row>
    <row r="2" spans="1:15" ht="18" x14ac:dyDescent="0.4">
      <c r="A2" s="240"/>
      <c r="B2" s="256" t="s">
        <v>672</v>
      </c>
      <c r="C2" s="240"/>
      <c r="D2" s="240"/>
      <c r="E2" s="240"/>
      <c r="F2" s="240"/>
      <c r="G2" s="240"/>
      <c r="H2" s="240"/>
      <c r="J2" s="240"/>
      <c r="K2" s="240"/>
      <c r="L2" s="240"/>
      <c r="M2" s="240"/>
      <c r="N2" s="240"/>
      <c r="O2" s="252" t="s">
        <v>261</v>
      </c>
    </row>
    <row r="3" spans="1:15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5" x14ac:dyDescent="0.35">
      <c r="A4" s="240"/>
      <c r="B4" s="89" t="s">
        <v>673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32" t="s">
        <v>69</v>
      </c>
      <c r="N4" s="32" t="s">
        <v>14</v>
      </c>
    </row>
    <row r="5" spans="1:15" x14ac:dyDescent="0.35">
      <c r="A5" s="240"/>
      <c r="B5" s="33" t="s">
        <v>674</v>
      </c>
      <c r="C5" s="109"/>
      <c r="D5" s="109">
        <v>1</v>
      </c>
      <c r="E5" s="109">
        <v>3</v>
      </c>
      <c r="F5" s="109">
        <v>1</v>
      </c>
      <c r="G5" s="109">
        <v>1</v>
      </c>
      <c r="H5" s="109">
        <v>1</v>
      </c>
      <c r="I5" s="109">
        <v>3</v>
      </c>
      <c r="J5" s="109">
        <v>5</v>
      </c>
      <c r="K5" s="109">
        <v>3</v>
      </c>
      <c r="L5" s="109">
        <v>1</v>
      </c>
      <c r="M5" s="109"/>
      <c r="N5" s="130">
        <v>19</v>
      </c>
    </row>
    <row r="6" spans="1:15" x14ac:dyDescent="0.35">
      <c r="A6" s="240"/>
      <c r="B6" s="7" t="s">
        <v>8</v>
      </c>
      <c r="C6" s="99"/>
      <c r="D6" s="99"/>
      <c r="E6" s="99">
        <v>1</v>
      </c>
      <c r="F6" s="99">
        <v>2</v>
      </c>
      <c r="G6" s="99">
        <v>3</v>
      </c>
      <c r="H6" s="99">
        <v>3</v>
      </c>
      <c r="I6" s="99">
        <v>8</v>
      </c>
      <c r="J6" s="99">
        <v>5</v>
      </c>
      <c r="K6" s="99">
        <v>5</v>
      </c>
      <c r="L6" s="99">
        <v>1</v>
      </c>
      <c r="M6" s="99"/>
      <c r="N6" s="102">
        <v>28</v>
      </c>
    </row>
    <row r="7" spans="1:15" x14ac:dyDescent="0.35">
      <c r="A7" s="240"/>
      <c r="B7" s="7" t="s">
        <v>675</v>
      </c>
      <c r="C7" s="99">
        <v>1</v>
      </c>
      <c r="D7" s="99">
        <v>3</v>
      </c>
      <c r="E7" s="99">
        <v>20</v>
      </c>
      <c r="F7" s="99">
        <v>35</v>
      </c>
      <c r="G7" s="99">
        <v>21</v>
      </c>
      <c r="H7" s="99">
        <v>22</v>
      </c>
      <c r="I7" s="99">
        <v>21</v>
      </c>
      <c r="J7" s="99">
        <v>11</v>
      </c>
      <c r="K7" s="99">
        <v>3</v>
      </c>
      <c r="L7" s="99">
        <v>3</v>
      </c>
      <c r="M7" s="99"/>
      <c r="N7" s="102">
        <v>140</v>
      </c>
    </row>
    <row r="8" spans="1:15" x14ac:dyDescent="0.35">
      <c r="A8" s="240"/>
      <c r="B8" s="7" t="s">
        <v>676</v>
      </c>
      <c r="C8" s="99"/>
      <c r="D8" s="99"/>
      <c r="E8" s="99">
        <v>5</v>
      </c>
      <c r="F8" s="99">
        <v>1</v>
      </c>
      <c r="G8" s="99">
        <v>8</v>
      </c>
      <c r="H8" s="99">
        <v>9</v>
      </c>
      <c r="I8" s="99">
        <v>2</v>
      </c>
      <c r="J8" s="99">
        <v>4</v>
      </c>
      <c r="K8" s="99">
        <v>4</v>
      </c>
      <c r="L8" s="99">
        <v>4</v>
      </c>
      <c r="M8" s="99"/>
      <c r="N8" s="102">
        <v>37</v>
      </c>
    </row>
    <row r="9" spans="1:15" x14ac:dyDescent="0.35">
      <c r="A9" s="240"/>
      <c r="B9" s="7" t="s">
        <v>677</v>
      </c>
      <c r="C9" s="99">
        <v>3</v>
      </c>
      <c r="D9" s="99"/>
      <c r="E9" s="99">
        <v>3</v>
      </c>
      <c r="F9" s="99">
        <v>6</v>
      </c>
      <c r="G9" s="99">
        <v>9</v>
      </c>
      <c r="H9" s="99">
        <v>6</v>
      </c>
      <c r="I9" s="99">
        <v>15</v>
      </c>
      <c r="J9" s="99">
        <v>28</v>
      </c>
      <c r="K9" s="99">
        <v>22</v>
      </c>
      <c r="L9" s="99">
        <v>7</v>
      </c>
      <c r="M9" s="99"/>
      <c r="N9" s="102">
        <v>99</v>
      </c>
    </row>
    <row r="10" spans="1:15" x14ac:dyDescent="0.35">
      <c r="A10" s="240"/>
      <c r="B10" s="7" t="s">
        <v>411</v>
      </c>
      <c r="C10" s="99">
        <v>4</v>
      </c>
      <c r="D10" s="99"/>
      <c r="E10" s="99">
        <v>3</v>
      </c>
      <c r="F10" s="99">
        <v>2</v>
      </c>
      <c r="G10" s="99">
        <v>2</v>
      </c>
      <c r="H10" s="99"/>
      <c r="I10" s="99">
        <v>3</v>
      </c>
      <c r="J10" s="99">
        <v>2</v>
      </c>
      <c r="K10" s="99">
        <v>5</v>
      </c>
      <c r="L10" s="99">
        <v>2</v>
      </c>
      <c r="M10" s="99"/>
      <c r="N10" s="102">
        <v>23</v>
      </c>
    </row>
    <row r="11" spans="1:15" x14ac:dyDescent="0.35">
      <c r="A11" s="240"/>
      <c r="B11" s="7" t="s">
        <v>678</v>
      </c>
      <c r="C11" s="99">
        <v>1</v>
      </c>
      <c r="D11" s="99"/>
      <c r="E11" s="99">
        <v>4</v>
      </c>
      <c r="F11" s="99">
        <v>5</v>
      </c>
      <c r="G11" s="99">
        <v>8</v>
      </c>
      <c r="H11" s="99">
        <v>6</v>
      </c>
      <c r="I11" s="99">
        <v>10</v>
      </c>
      <c r="J11" s="99">
        <v>8</v>
      </c>
      <c r="K11" s="99">
        <v>3</v>
      </c>
      <c r="L11" s="99">
        <v>4</v>
      </c>
      <c r="M11" s="99"/>
      <c r="N11" s="102">
        <v>49</v>
      </c>
    </row>
    <row r="12" spans="1:15" x14ac:dyDescent="0.35">
      <c r="A12" s="240"/>
      <c r="B12" s="7" t="s">
        <v>679</v>
      </c>
      <c r="C12" s="99"/>
      <c r="D12" s="99"/>
      <c r="E12" s="99"/>
      <c r="F12" s="99">
        <v>7</v>
      </c>
      <c r="G12" s="99">
        <v>13</v>
      </c>
      <c r="H12" s="99">
        <v>3</v>
      </c>
      <c r="I12" s="99">
        <v>6</v>
      </c>
      <c r="J12" s="99">
        <v>3</v>
      </c>
      <c r="K12" s="99">
        <v>5</v>
      </c>
      <c r="L12" s="99">
        <v>4</v>
      </c>
      <c r="M12" s="99">
        <v>1</v>
      </c>
      <c r="N12" s="102">
        <v>42</v>
      </c>
    </row>
    <row r="13" spans="1:15" x14ac:dyDescent="0.35">
      <c r="A13" s="240"/>
      <c r="B13" s="7" t="s">
        <v>9</v>
      </c>
      <c r="C13" s="99">
        <v>8</v>
      </c>
      <c r="D13" s="99">
        <v>1</v>
      </c>
      <c r="E13" s="99">
        <v>12</v>
      </c>
      <c r="F13" s="99">
        <v>49</v>
      </c>
      <c r="G13" s="99">
        <v>53</v>
      </c>
      <c r="H13" s="99">
        <v>26</v>
      </c>
      <c r="I13" s="99">
        <v>51</v>
      </c>
      <c r="J13" s="99">
        <v>43</v>
      </c>
      <c r="K13" s="99">
        <v>18</v>
      </c>
      <c r="L13" s="99">
        <v>21</v>
      </c>
      <c r="M13" s="99">
        <v>2</v>
      </c>
      <c r="N13" s="102">
        <v>284</v>
      </c>
    </row>
    <row r="14" spans="1:15" x14ac:dyDescent="0.35">
      <c r="A14" s="240"/>
      <c r="B14" s="7" t="s">
        <v>10</v>
      </c>
      <c r="C14" s="99">
        <v>530</v>
      </c>
      <c r="D14" s="99">
        <v>30</v>
      </c>
      <c r="E14" s="99">
        <v>638</v>
      </c>
      <c r="F14" s="99">
        <v>727</v>
      </c>
      <c r="G14" s="99">
        <v>571</v>
      </c>
      <c r="H14" s="99">
        <v>324</v>
      </c>
      <c r="I14" s="99">
        <v>177</v>
      </c>
      <c r="J14" s="99">
        <v>132</v>
      </c>
      <c r="K14" s="99">
        <v>61</v>
      </c>
      <c r="L14" s="99">
        <v>21</v>
      </c>
      <c r="M14" s="99">
        <v>10</v>
      </c>
      <c r="N14" s="102" t="s">
        <v>680</v>
      </c>
    </row>
    <row r="15" spans="1:15" x14ac:dyDescent="0.35">
      <c r="A15" s="240"/>
      <c r="B15" s="2" t="s">
        <v>415</v>
      </c>
      <c r="C15" s="108"/>
      <c r="D15" s="108"/>
      <c r="E15" s="108"/>
      <c r="F15" s="108">
        <v>8</v>
      </c>
      <c r="G15" s="108"/>
      <c r="H15" s="108">
        <v>2</v>
      </c>
      <c r="I15" s="108">
        <v>2</v>
      </c>
      <c r="J15" s="108">
        <v>2</v>
      </c>
      <c r="K15" s="108">
        <v>1</v>
      </c>
      <c r="L15" s="108">
        <v>1</v>
      </c>
      <c r="M15" s="108"/>
      <c r="N15" s="131">
        <v>16</v>
      </c>
    </row>
    <row r="16" spans="1:15" x14ac:dyDescent="0.35">
      <c r="A16" s="240"/>
      <c r="B16" s="2" t="s">
        <v>416</v>
      </c>
      <c r="C16" s="99">
        <v>2</v>
      </c>
      <c r="D16" s="99"/>
      <c r="E16" s="99">
        <v>4</v>
      </c>
      <c r="F16" s="99">
        <v>8</v>
      </c>
      <c r="G16" s="99">
        <v>7</v>
      </c>
      <c r="H16" s="99">
        <v>5</v>
      </c>
      <c r="I16" s="99">
        <v>10</v>
      </c>
      <c r="J16" s="99">
        <v>3</v>
      </c>
      <c r="K16" s="99">
        <v>5</v>
      </c>
      <c r="L16" s="99">
        <v>8</v>
      </c>
      <c r="M16" s="99">
        <v>1</v>
      </c>
      <c r="N16" s="131">
        <v>53</v>
      </c>
    </row>
    <row r="17" spans="1:14" x14ac:dyDescent="0.35">
      <c r="A17" s="2"/>
      <c r="B17" s="2" t="s">
        <v>417</v>
      </c>
      <c r="C17" s="99">
        <v>3</v>
      </c>
      <c r="D17" s="99"/>
      <c r="E17" s="99">
        <v>7</v>
      </c>
      <c r="F17" s="99">
        <v>44</v>
      </c>
      <c r="G17" s="99">
        <v>56</v>
      </c>
      <c r="H17" s="99">
        <v>63</v>
      </c>
      <c r="I17" s="99">
        <v>74</v>
      </c>
      <c r="J17" s="99">
        <v>36</v>
      </c>
      <c r="K17" s="99">
        <v>29</v>
      </c>
      <c r="L17" s="99">
        <v>11</v>
      </c>
      <c r="M17" s="99">
        <v>14</v>
      </c>
      <c r="N17" s="131">
        <v>337</v>
      </c>
    </row>
    <row r="18" spans="1:14" x14ac:dyDescent="0.35">
      <c r="B18" s="2" t="s">
        <v>418</v>
      </c>
      <c r="C18" s="99"/>
      <c r="D18" s="99">
        <v>3</v>
      </c>
      <c r="E18" s="99">
        <v>5</v>
      </c>
      <c r="F18" s="99">
        <v>8</v>
      </c>
      <c r="G18" s="99">
        <v>9</v>
      </c>
      <c r="H18" s="99">
        <v>2</v>
      </c>
      <c r="I18" s="99">
        <v>20</v>
      </c>
      <c r="J18" s="99">
        <v>5</v>
      </c>
      <c r="K18" s="99">
        <v>5</v>
      </c>
      <c r="L18" s="99">
        <v>5</v>
      </c>
      <c r="M18" s="99"/>
      <c r="N18" s="131">
        <v>62</v>
      </c>
    </row>
    <row r="19" spans="1:14" x14ac:dyDescent="0.35">
      <c r="B19" s="2" t="s">
        <v>419</v>
      </c>
      <c r="C19" s="8"/>
      <c r="D19" s="8">
        <v>1</v>
      </c>
      <c r="E19" s="8">
        <v>1</v>
      </c>
      <c r="F19" s="8">
        <v>1</v>
      </c>
      <c r="G19" s="8">
        <v>1</v>
      </c>
      <c r="H19" s="8">
        <v>2</v>
      </c>
      <c r="I19" s="8">
        <v>4</v>
      </c>
      <c r="J19" s="8">
        <v>1</v>
      </c>
      <c r="K19" s="8">
        <v>3</v>
      </c>
      <c r="L19" s="8"/>
      <c r="M19" s="8"/>
      <c r="N19" s="131">
        <v>14</v>
      </c>
    </row>
    <row r="20" spans="1:14" x14ac:dyDescent="0.35">
      <c r="B20" s="2" t="s">
        <v>420</v>
      </c>
      <c r="C20" s="8">
        <v>3</v>
      </c>
      <c r="D20" s="8"/>
      <c r="E20" s="8">
        <v>1</v>
      </c>
      <c r="F20" s="8"/>
      <c r="G20" s="8">
        <v>2</v>
      </c>
      <c r="H20" s="8">
        <v>3</v>
      </c>
      <c r="I20" s="8">
        <v>2</v>
      </c>
      <c r="J20" s="8">
        <v>4</v>
      </c>
      <c r="K20" s="8">
        <v>3</v>
      </c>
      <c r="L20" s="8"/>
      <c r="M20" s="8">
        <v>3</v>
      </c>
      <c r="N20" s="131">
        <v>21</v>
      </c>
    </row>
    <row r="21" spans="1:14" x14ac:dyDescent="0.35">
      <c r="B21" s="2" t="s">
        <v>11</v>
      </c>
      <c r="C21" s="8">
        <v>5</v>
      </c>
      <c r="D21" s="8">
        <v>1</v>
      </c>
      <c r="E21" s="8">
        <v>1</v>
      </c>
      <c r="F21" s="8">
        <v>5</v>
      </c>
      <c r="G21" s="8">
        <v>3</v>
      </c>
      <c r="H21" s="8">
        <v>6</v>
      </c>
      <c r="I21" s="8">
        <v>5</v>
      </c>
      <c r="J21" s="8">
        <v>1</v>
      </c>
      <c r="K21" s="8">
        <v>1</v>
      </c>
      <c r="L21" s="8">
        <v>2</v>
      </c>
      <c r="M21" s="8">
        <v>6</v>
      </c>
      <c r="N21" s="131">
        <v>36</v>
      </c>
    </row>
    <row r="22" spans="1:14" x14ac:dyDescent="0.35">
      <c r="B22" s="2" t="s">
        <v>421</v>
      </c>
      <c r="C22" s="8">
        <v>4</v>
      </c>
      <c r="D22" s="8">
        <v>7</v>
      </c>
      <c r="E22" s="8">
        <v>2</v>
      </c>
      <c r="F22" s="8">
        <v>1</v>
      </c>
      <c r="G22" s="8">
        <v>1</v>
      </c>
      <c r="H22" s="8">
        <v>3</v>
      </c>
      <c r="I22" s="8">
        <v>2</v>
      </c>
      <c r="J22" s="8">
        <v>1</v>
      </c>
      <c r="K22" s="8">
        <v>3</v>
      </c>
      <c r="L22" s="8"/>
      <c r="M22" s="8"/>
      <c r="N22" s="131">
        <v>24</v>
      </c>
    </row>
    <row r="23" spans="1:14" x14ac:dyDescent="0.35">
      <c r="B23" s="2" t="s">
        <v>12</v>
      </c>
      <c r="C23" s="8">
        <v>1</v>
      </c>
      <c r="D23" s="8"/>
      <c r="E23" s="8">
        <v>7</v>
      </c>
      <c r="F23" s="8">
        <v>3</v>
      </c>
      <c r="G23" s="8">
        <v>9</v>
      </c>
      <c r="H23" s="8">
        <v>5</v>
      </c>
      <c r="I23" s="8">
        <v>13</v>
      </c>
      <c r="J23" s="8">
        <v>6</v>
      </c>
      <c r="K23" s="8">
        <v>3</v>
      </c>
      <c r="L23" s="8">
        <v>3</v>
      </c>
      <c r="M23" s="8"/>
      <c r="N23" s="131">
        <v>50</v>
      </c>
    </row>
    <row r="24" spans="1:14" x14ac:dyDescent="0.35">
      <c r="B24" s="2" t="s">
        <v>681</v>
      </c>
      <c r="C24" s="8">
        <v>3</v>
      </c>
      <c r="D24" s="8"/>
      <c r="E24" s="8">
        <v>4</v>
      </c>
      <c r="F24" s="8">
        <v>2</v>
      </c>
      <c r="G24" s="8">
        <v>3</v>
      </c>
      <c r="H24" s="8"/>
      <c r="I24" s="8">
        <v>8</v>
      </c>
      <c r="J24" s="8">
        <v>18</v>
      </c>
      <c r="K24" s="8">
        <v>1</v>
      </c>
      <c r="L24" s="8"/>
      <c r="M24" s="8"/>
      <c r="N24" s="131">
        <v>39</v>
      </c>
    </row>
    <row r="25" spans="1:14" x14ac:dyDescent="0.35">
      <c r="B25" s="2" t="s">
        <v>424</v>
      </c>
      <c r="C25" s="8">
        <v>4</v>
      </c>
      <c r="D25" s="8"/>
      <c r="E25" s="8">
        <v>2</v>
      </c>
      <c r="F25" s="8">
        <v>8</v>
      </c>
      <c r="G25" s="8">
        <v>6</v>
      </c>
      <c r="H25" s="8">
        <v>7</v>
      </c>
      <c r="I25" s="8">
        <v>11</v>
      </c>
      <c r="J25" s="8">
        <v>3</v>
      </c>
      <c r="K25" s="8">
        <v>1</v>
      </c>
      <c r="L25" s="8">
        <v>2</v>
      </c>
      <c r="M25" s="8"/>
      <c r="N25" s="131">
        <v>44</v>
      </c>
    </row>
    <row r="26" spans="1:14" x14ac:dyDescent="0.35">
      <c r="B26" s="2" t="s">
        <v>13</v>
      </c>
      <c r="C26" s="8">
        <v>1</v>
      </c>
      <c r="D26" s="8">
        <v>7</v>
      </c>
      <c r="E26" s="8">
        <v>33</v>
      </c>
      <c r="F26" s="8">
        <v>14</v>
      </c>
      <c r="G26" s="8">
        <v>24</v>
      </c>
      <c r="H26" s="8">
        <v>22</v>
      </c>
      <c r="I26" s="8">
        <v>21</v>
      </c>
      <c r="J26" s="8">
        <v>22</v>
      </c>
      <c r="K26" s="8">
        <v>22</v>
      </c>
      <c r="L26" s="8">
        <v>6</v>
      </c>
      <c r="M26" s="8"/>
      <c r="N26" s="131">
        <v>172</v>
      </c>
    </row>
    <row r="27" spans="1:14" x14ac:dyDescent="0.35">
      <c r="B27" s="2" t="s">
        <v>682</v>
      </c>
      <c r="C27" s="8">
        <v>4</v>
      </c>
      <c r="D27" s="8"/>
      <c r="E27" s="8">
        <v>2</v>
      </c>
      <c r="F27" s="8"/>
      <c r="G27" s="8">
        <v>5</v>
      </c>
      <c r="H27" s="8">
        <v>3</v>
      </c>
      <c r="I27" s="8">
        <v>2</v>
      </c>
      <c r="J27" s="8">
        <v>3</v>
      </c>
      <c r="K27" s="8">
        <v>6</v>
      </c>
      <c r="L27" s="8">
        <v>2</v>
      </c>
      <c r="M27" s="8"/>
      <c r="N27" s="131">
        <v>27</v>
      </c>
    </row>
    <row r="28" spans="1:14" x14ac:dyDescent="0.35">
      <c r="B28" s="2" t="s">
        <v>427</v>
      </c>
      <c r="C28" s="8"/>
      <c r="D28" s="8">
        <v>1</v>
      </c>
      <c r="E28" s="8">
        <v>4</v>
      </c>
      <c r="F28" s="8"/>
      <c r="G28" s="8">
        <v>1</v>
      </c>
      <c r="H28" s="8">
        <v>4</v>
      </c>
      <c r="I28" s="8">
        <v>1</v>
      </c>
      <c r="J28" s="8">
        <v>2</v>
      </c>
      <c r="K28" s="8"/>
      <c r="L28" s="8"/>
      <c r="M28" s="8"/>
      <c r="N28" s="131">
        <v>13</v>
      </c>
    </row>
    <row r="29" spans="1:14" x14ac:dyDescent="0.35">
      <c r="B29" s="2" t="s">
        <v>428</v>
      </c>
      <c r="C29" s="8">
        <v>1</v>
      </c>
      <c r="D29" s="8"/>
      <c r="E29" s="8">
        <v>2</v>
      </c>
      <c r="F29" s="8">
        <v>13</v>
      </c>
      <c r="G29" s="8">
        <v>10</v>
      </c>
      <c r="H29" s="8">
        <v>10</v>
      </c>
      <c r="I29" s="8">
        <v>18</v>
      </c>
      <c r="J29" s="8">
        <v>37</v>
      </c>
      <c r="K29" s="8">
        <v>24</v>
      </c>
      <c r="L29" s="8">
        <v>12</v>
      </c>
      <c r="M29" s="8">
        <v>1</v>
      </c>
      <c r="N29" s="131">
        <v>128</v>
      </c>
    </row>
    <row r="30" spans="1:14" x14ac:dyDescent="0.35">
      <c r="B30" s="2" t="s">
        <v>429</v>
      </c>
      <c r="C30" s="8">
        <v>3</v>
      </c>
      <c r="D30" s="8"/>
      <c r="E30" s="8"/>
      <c r="F30" s="8">
        <v>2</v>
      </c>
      <c r="G30" s="8">
        <v>3</v>
      </c>
      <c r="H30" s="8">
        <v>2</v>
      </c>
      <c r="I30" s="8">
        <v>6</v>
      </c>
      <c r="J30" s="8">
        <v>6</v>
      </c>
      <c r="K30" s="8">
        <v>4</v>
      </c>
      <c r="L30" s="8"/>
      <c r="M30" s="8">
        <v>1</v>
      </c>
      <c r="N30" s="131">
        <v>27</v>
      </c>
    </row>
    <row r="31" spans="1:14" x14ac:dyDescent="0.35">
      <c r="B31" s="89" t="s">
        <v>14</v>
      </c>
      <c r="C31" s="101">
        <v>581</v>
      </c>
      <c r="D31" s="101">
        <v>55</v>
      </c>
      <c r="E31" s="101">
        <v>764</v>
      </c>
      <c r="F31" s="101">
        <v>952</v>
      </c>
      <c r="G31" s="101">
        <v>829</v>
      </c>
      <c r="H31" s="101">
        <v>539</v>
      </c>
      <c r="I31" s="101">
        <v>495</v>
      </c>
      <c r="J31" s="101">
        <v>391</v>
      </c>
      <c r="K31" s="101">
        <v>240</v>
      </c>
      <c r="L31" s="101">
        <v>120</v>
      </c>
      <c r="M31" s="101">
        <v>39</v>
      </c>
      <c r="N31" s="101" t="s">
        <v>654</v>
      </c>
    </row>
  </sheetData>
  <hyperlinks>
    <hyperlink ref="O1" location="'Retr par prov et grade EPST'!A1" display="Variable suivante" xr:uid="{BA8D31D3-BAF7-4001-B4EA-DC7F5C3E8239}"/>
    <hyperlink ref="O2" location="'Retr par âge et sexe EPST'!A1" display="Variable précédente" xr:uid="{97CE8190-56B4-4437-BC02-44AEE67242AA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9110E-CA08-4303-90AF-028D0806169D}">
  <sheetPr>
    <tabColor theme="0"/>
  </sheetPr>
  <dimension ref="A1:O31"/>
  <sheetViews>
    <sheetView workbookViewId="0">
      <selection activeCell="O1" sqref="O1"/>
    </sheetView>
  </sheetViews>
  <sheetFormatPr baseColWidth="10" defaultColWidth="10.6640625" defaultRowHeight="15.5" x14ac:dyDescent="0.35"/>
  <cols>
    <col min="1" max="1" width="10.6640625" style="248"/>
    <col min="2" max="2" width="14.6640625" style="248" customWidth="1"/>
    <col min="3" max="16384" width="10.6640625" style="248"/>
  </cols>
  <sheetData>
    <row r="1" spans="1:15" x14ac:dyDescent="0.35">
      <c r="A1" s="240"/>
      <c r="B1" s="240"/>
      <c r="C1" s="240"/>
      <c r="D1" s="240"/>
      <c r="E1" s="240"/>
      <c r="F1" s="240"/>
      <c r="G1" s="240"/>
      <c r="H1" s="240"/>
      <c r="J1" s="240"/>
      <c r="K1" s="240"/>
      <c r="L1" s="240"/>
      <c r="M1" s="240"/>
      <c r="N1" s="240"/>
      <c r="O1" s="250" t="s">
        <v>260</v>
      </c>
    </row>
    <row r="2" spans="1:15" ht="18" x14ac:dyDescent="0.4">
      <c r="A2" s="240"/>
      <c r="B2" s="256" t="s">
        <v>683</v>
      </c>
      <c r="C2" s="240"/>
      <c r="D2" s="240"/>
      <c r="E2" s="240"/>
      <c r="F2" s="240"/>
      <c r="G2" s="240"/>
      <c r="H2" s="240"/>
      <c r="J2" s="240"/>
      <c r="K2" s="240"/>
      <c r="L2" s="240"/>
      <c r="M2" s="240"/>
      <c r="N2" s="240"/>
      <c r="O2" s="252" t="s">
        <v>261</v>
      </c>
    </row>
    <row r="3" spans="1:15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</row>
    <row r="4" spans="1:15" x14ac:dyDescent="0.35">
      <c r="A4" s="240"/>
      <c r="B4" s="89" t="s">
        <v>673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32" t="s">
        <v>69</v>
      </c>
      <c r="N4" s="32" t="s">
        <v>14</v>
      </c>
    </row>
    <row r="5" spans="1:15" x14ac:dyDescent="0.35">
      <c r="A5" s="240"/>
      <c r="B5" s="33" t="s">
        <v>674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  <c r="H5" s="8" t="s">
        <v>5</v>
      </c>
      <c r="I5" s="8" t="s">
        <v>5</v>
      </c>
      <c r="J5" s="8" t="s">
        <v>5</v>
      </c>
      <c r="K5" s="8" t="s">
        <v>5</v>
      </c>
      <c r="L5" s="8" t="s">
        <v>5</v>
      </c>
      <c r="M5" s="8" t="s">
        <v>5</v>
      </c>
      <c r="N5" s="130" t="s">
        <v>5</v>
      </c>
    </row>
    <row r="6" spans="1:15" x14ac:dyDescent="0.35">
      <c r="A6" s="240"/>
      <c r="B6" s="7" t="s">
        <v>8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8" t="s">
        <v>5</v>
      </c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102" t="s">
        <v>5</v>
      </c>
    </row>
    <row r="7" spans="1:15" x14ac:dyDescent="0.35">
      <c r="A7" s="240"/>
      <c r="B7" s="7" t="s">
        <v>675</v>
      </c>
      <c r="C7" s="8" t="s">
        <v>5</v>
      </c>
      <c r="D7" s="8" t="s">
        <v>5</v>
      </c>
      <c r="E7" s="8" t="s">
        <v>5</v>
      </c>
      <c r="F7" s="8" t="s">
        <v>5</v>
      </c>
      <c r="G7" s="8" t="s">
        <v>5</v>
      </c>
      <c r="H7" s="8">
        <v>1</v>
      </c>
      <c r="I7" s="8">
        <v>3</v>
      </c>
      <c r="J7" s="8">
        <v>16</v>
      </c>
      <c r="K7" s="8" t="s">
        <v>5</v>
      </c>
      <c r="L7" s="8" t="s">
        <v>5</v>
      </c>
      <c r="M7" s="8" t="s">
        <v>5</v>
      </c>
      <c r="N7" s="102">
        <v>20</v>
      </c>
    </row>
    <row r="8" spans="1:15" x14ac:dyDescent="0.35">
      <c r="A8" s="240"/>
      <c r="B8" s="7" t="s">
        <v>676</v>
      </c>
      <c r="C8" s="8" t="s">
        <v>5</v>
      </c>
      <c r="D8" s="8" t="s">
        <v>5</v>
      </c>
      <c r="E8" s="8" t="s">
        <v>5</v>
      </c>
      <c r="F8" s="8" t="s">
        <v>5</v>
      </c>
      <c r="G8" s="8" t="s">
        <v>5</v>
      </c>
      <c r="H8" s="8" t="s">
        <v>5</v>
      </c>
      <c r="I8" s="8">
        <v>4</v>
      </c>
      <c r="J8" s="8">
        <v>32</v>
      </c>
      <c r="K8" s="8" t="s">
        <v>5</v>
      </c>
      <c r="L8" s="8" t="s">
        <v>5</v>
      </c>
      <c r="M8" s="8" t="s">
        <v>5</v>
      </c>
      <c r="N8" s="102">
        <v>36</v>
      </c>
    </row>
    <row r="9" spans="1:15" x14ac:dyDescent="0.35">
      <c r="A9" s="240"/>
      <c r="B9" s="7" t="s">
        <v>677</v>
      </c>
      <c r="C9" s="8" t="s">
        <v>5</v>
      </c>
      <c r="D9" s="8" t="s">
        <v>5</v>
      </c>
      <c r="E9" s="8" t="s">
        <v>5</v>
      </c>
      <c r="F9" s="8" t="s">
        <v>5</v>
      </c>
      <c r="G9" s="8" t="s">
        <v>5</v>
      </c>
      <c r="H9" s="8" t="s">
        <v>5</v>
      </c>
      <c r="I9" s="8">
        <v>9</v>
      </c>
      <c r="J9" s="8">
        <v>23</v>
      </c>
      <c r="K9" s="8" t="s">
        <v>5</v>
      </c>
      <c r="L9" s="8" t="s">
        <v>5</v>
      </c>
      <c r="M9" s="8" t="s">
        <v>5</v>
      </c>
      <c r="N9" s="102">
        <v>32</v>
      </c>
    </row>
    <row r="10" spans="1:15" x14ac:dyDescent="0.35">
      <c r="A10" s="240"/>
      <c r="B10" s="7" t="s">
        <v>411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8" t="s">
        <v>5</v>
      </c>
      <c r="J10" s="8" t="s">
        <v>5</v>
      </c>
      <c r="K10" s="8" t="s">
        <v>5</v>
      </c>
      <c r="L10" s="8" t="s">
        <v>5</v>
      </c>
      <c r="M10" s="8" t="s">
        <v>5</v>
      </c>
      <c r="N10" s="102" t="s">
        <v>5</v>
      </c>
    </row>
    <row r="11" spans="1:15" x14ac:dyDescent="0.35">
      <c r="A11" s="240"/>
      <c r="B11" s="7" t="s">
        <v>678</v>
      </c>
      <c r="C11" s="8" t="s">
        <v>5</v>
      </c>
      <c r="D11" s="8" t="s">
        <v>5</v>
      </c>
      <c r="E11" s="8" t="s">
        <v>5</v>
      </c>
      <c r="F11" s="8">
        <v>11</v>
      </c>
      <c r="G11" s="8">
        <v>2</v>
      </c>
      <c r="H11" s="8" t="s">
        <v>5</v>
      </c>
      <c r="I11" s="8">
        <v>13</v>
      </c>
      <c r="J11" s="8">
        <v>25</v>
      </c>
      <c r="K11" s="8" t="s">
        <v>5</v>
      </c>
      <c r="L11" s="8" t="s">
        <v>5</v>
      </c>
      <c r="M11" s="8" t="s">
        <v>5</v>
      </c>
      <c r="N11" s="102">
        <v>51</v>
      </c>
    </row>
    <row r="12" spans="1:15" x14ac:dyDescent="0.35">
      <c r="A12" s="240"/>
      <c r="B12" s="7" t="s">
        <v>679</v>
      </c>
      <c r="C12" s="8" t="s">
        <v>5</v>
      </c>
      <c r="D12" s="8" t="s">
        <v>5</v>
      </c>
      <c r="E12" s="8" t="s">
        <v>5</v>
      </c>
      <c r="F12" s="8" t="s">
        <v>5</v>
      </c>
      <c r="G12" s="8" t="s">
        <v>5</v>
      </c>
      <c r="H12" s="8" t="s">
        <v>5</v>
      </c>
      <c r="I12" s="8" t="s">
        <v>5</v>
      </c>
      <c r="J12" s="8" t="s">
        <v>5</v>
      </c>
      <c r="K12" s="8" t="s">
        <v>5</v>
      </c>
      <c r="L12" s="8" t="s">
        <v>5</v>
      </c>
      <c r="M12" s="8" t="s">
        <v>5</v>
      </c>
      <c r="N12" s="102" t="s">
        <v>5</v>
      </c>
    </row>
    <row r="13" spans="1:15" x14ac:dyDescent="0.35">
      <c r="A13" s="240"/>
      <c r="B13" s="7" t="s">
        <v>9</v>
      </c>
      <c r="C13" s="8" t="s">
        <v>5</v>
      </c>
      <c r="D13" s="8" t="s">
        <v>5</v>
      </c>
      <c r="E13" s="8" t="s">
        <v>5</v>
      </c>
      <c r="F13" s="8">
        <v>2</v>
      </c>
      <c r="G13" s="8">
        <v>1</v>
      </c>
      <c r="H13" s="8" t="s">
        <v>5</v>
      </c>
      <c r="I13" s="8">
        <v>15</v>
      </c>
      <c r="J13" s="8">
        <v>14</v>
      </c>
      <c r="K13" s="8" t="s">
        <v>5</v>
      </c>
      <c r="L13" s="8" t="s">
        <v>5</v>
      </c>
      <c r="M13" s="8" t="s">
        <v>5</v>
      </c>
      <c r="N13" s="102">
        <v>32</v>
      </c>
    </row>
    <row r="14" spans="1:15" x14ac:dyDescent="0.35">
      <c r="A14" s="240"/>
      <c r="B14" s="7" t="s">
        <v>10</v>
      </c>
      <c r="C14" s="8" t="s">
        <v>5</v>
      </c>
      <c r="D14" s="8" t="s">
        <v>5</v>
      </c>
      <c r="E14" s="8" t="s">
        <v>5</v>
      </c>
      <c r="F14" s="8">
        <v>11</v>
      </c>
      <c r="G14" s="8">
        <v>33</v>
      </c>
      <c r="H14" s="8">
        <v>297</v>
      </c>
      <c r="I14" s="8">
        <v>161</v>
      </c>
      <c r="J14" s="8">
        <v>267</v>
      </c>
      <c r="K14" s="8" t="s">
        <v>5</v>
      </c>
      <c r="L14" s="8">
        <v>1</v>
      </c>
      <c r="M14" s="8" t="s">
        <v>5</v>
      </c>
      <c r="N14" s="102">
        <v>770</v>
      </c>
    </row>
    <row r="15" spans="1:15" x14ac:dyDescent="0.35">
      <c r="A15" s="240"/>
      <c r="B15" s="7" t="s">
        <v>415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  <c r="L15" s="8" t="s">
        <v>5</v>
      </c>
      <c r="M15" s="8" t="s">
        <v>5</v>
      </c>
      <c r="N15" s="102" t="s">
        <v>5</v>
      </c>
    </row>
    <row r="16" spans="1:15" x14ac:dyDescent="0.35">
      <c r="A16" s="240"/>
      <c r="B16" s="7" t="s">
        <v>416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>
        <v>10</v>
      </c>
      <c r="J16" s="8">
        <v>11</v>
      </c>
      <c r="K16" s="8" t="s">
        <v>5</v>
      </c>
      <c r="L16" s="8" t="s">
        <v>5</v>
      </c>
      <c r="M16" s="8" t="s">
        <v>5</v>
      </c>
      <c r="N16" s="102">
        <v>21</v>
      </c>
    </row>
    <row r="17" spans="1:14" x14ac:dyDescent="0.35">
      <c r="A17" s="2"/>
      <c r="B17" s="7" t="s">
        <v>417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102" t="s">
        <v>5</v>
      </c>
    </row>
    <row r="18" spans="1:14" x14ac:dyDescent="0.35">
      <c r="B18" s="7" t="s">
        <v>418</v>
      </c>
      <c r="C18" s="8" t="s">
        <v>5</v>
      </c>
      <c r="D18" s="8" t="s">
        <v>5</v>
      </c>
      <c r="E18" s="8" t="s">
        <v>5</v>
      </c>
      <c r="F18" s="8">
        <v>1</v>
      </c>
      <c r="G18" s="8">
        <v>1</v>
      </c>
      <c r="H18" s="8" t="s">
        <v>5</v>
      </c>
      <c r="I18" s="8">
        <v>13</v>
      </c>
      <c r="J18" s="8">
        <v>22</v>
      </c>
      <c r="K18" s="8" t="s">
        <v>5</v>
      </c>
      <c r="L18" s="8" t="s">
        <v>5</v>
      </c>
      <c r="M18" s="8" t="s">
        <v>5</v>
      </c>
      <c r="N18" s="102">
        <v>37</v>
      </c>
    </row>
    <row r="19" spans="1:14" x14ac:dyDescent="0.35">
      <c r="B19" s="7" t="s">
        <v>419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>
        <v>4</v>
      </c>
      <c r="J19" s="8">
        <v>10</v>
      </c>
      <c r="K19" s="8" t="s">
        <v>5</v>
      </c>
      <c r="L19" s="8" t="s">
        <v>5</v>
      </c>
      <c r="M19" s="8" t="s">
        <v>5</v>
      </c>
      <c r="N19" s="102">
        <v>14</v>
      </c>
    </row>
    <row r="20" spans="1:14" x14ac:dyDescent="0.35">
      <c r="B20" s="7" t="s">
        <v>420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102" t="s">
        <v>5</v>
      </c>
    </row>
    <row r="21" spans="1:14" x14ac:dyDescent="0.35">
      <c r="B21" s="7" t="s">
        <v>11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  <c r="N21" s="102" t="s">
        <v>5</v>
      </c>
    </row>
    <row r="22" spans="1:14" x14ac:dyDescent="0.35">
      <c r="B22" s="7" t="s">
        <v>421</v>
      </c>
      <c r="C22" s="8" t="s">
        <v>5</v>
      </c>
      <c r="D22" s="8" t="s">
        <v>5</v>
      </c>
      <c r="E22" s="8" t="s">
        <v>5</v>
      </c>
      <c r="F22" s="8" t="s">
        <v>5</v>
      </c>
      <c r="G22" s="8" t="s">
        <v>5</v>
      </c>
      <c r="H22" s="8" t="s">
        <v>5</v>
      </c>
      <c r="I22" s="8" t="s">
        <v>5</v>
      </c>
      <c r="J22" s="8" t="s">
        <v>5</v>
      </c>
      <c r="K22" s="8" t="s">
        <v>5</v>
      </c>
      <c r="L22" s="8" t="s">
        <v>5</v>
      </c>
      <c r="M22" s="8" t="s">
        <v>5</v>
      </c>
      <c r="N22" s="102" t="s">
        <v>5</v>
      </c>
    </row>
    <row r="23" spans="1:14" x14ac:dyDescent="0.35">
      <c r="B23" s="7" t="s">
        <v>12</v>
      </c>
      <c r="C23" s="8" t="s">
        <v>5</v>
      </c>
      <c r="D23" s="8" t="s">
        <v>5</v>
      </c>
      <c r="E23" s="8" t="s">
        <v>5</v>
      </c>
      <c r="F23" s="8">
        <v>1</v>
      </c>
      <c r="G23" s="8">
        <v>3</v>
      </c>
      <c r="H23" s="8"/>
      <c r="I23" s="8">
        <v>13</v>
      </c>
      <c r="J23" s="8">
        <v>20</v>
      </c>
      <c r="K23" s="8" t="s">
        <v>5</v>
      </c>
      <c r="L23" s="8" t="s">
        <v>5</v>
      </c>
      <c r="M23" s="8" t="s">
        <v>5</v>
      </c>
      <c r="N23" s="102">
        <v>37</v>
      </c>
    </row>
    <row r="24" spans="1:14" x14ac:dyDescent="0.35">
      <c r="B24" s="7" t="s">
        <v>681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  <c r="N24" s="102" t="s">
        <v>5</v>
      </c>
    </row>
    <row r="25" spans="1:14" x14ac:dyDescent="0.35">
      <c r="B25" s="7" t="s">
        <v>424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>
        <v>14</v>
      </c>
      <c r="J25" s="8">
        <v>10</v>
      </c>
      <c r="K25" s="8" t="s">
        <v>5</v>
      </c>
      <c r="L25" s="8" t="s">
        <v>5</v>
      </c>
      <c r="M25" s="8" t="s">
        <v>5</v>
      </c>
      <c r="N25" s="102">
        <v>24</v>
      </c>
    </row>
    <row r="26" spans="1:14" x14ac:dyDescent="0.35">
      <c r="B26" s="7" t="s">
        <v>13</v>
      </c>
      <c r="C26" s="8" t="s">
        <v>5</v>
      </c>
      <c r="D26" s="8" t="s">
        <v>5</v>
      </c>
      <c r="E26" s="8">
        <v>2</v>
      </c>
      <c r="F26" s="8">
        <v>16</v>
      </c>
      <c r="G26" s="8">
        <v>3</v>
      </c>
      <c r="H26" s="8" t="s">
        <v>5</v>
      </c>
      <c r="I26" s="8">
        <v>30</v>
      </c>
      <c r="J26" s="8">
        <v>92</v>
      </c>
      <c r="K26" s="8" t="s">
        <v>5</v>
      </c>
      <c r="L26" s="8" t="s">
        <v>5</v>
      </c>
      <c r="M26" s="8" t="s">
        <v>5</v>
      </c>
      <c r="N26" s="102">
        <v>143</v>
      </c>
    </row>
    <row r="27" spans="1:14" x14ac:dyDescent="0.35">
      <c r="B27" s="7" t="s">
        <v>682</v>
      </c>
      <c r="C27" s="8" t="s">
        <v>5</v>
      </c>
      <c r="D27" s="8" t="s">
        <v>5</v>
      </c>
      <c r="E27" s="8" t="s">
        <v>5</v>
      </c>
      <c r="F27" s="8" t="s">
        <v>5</v>
      </c>
      <c r="G27" s="8" t="s">
        <v>5</v>
      </c>
      <c r="H27" s="8" t="s">
        <v>5</v>
      </c>
      <c r="I27" s="8" t="s">
        <v>5</v>
      </c>
      <c r="J27" s="8" t="s">
        <v>5</v>
      </c>
      <c r="K27" s="8" t="s">
        <v>5</v>
      </c>
      <c r="L27" s="8" t="s">
        <v>5</v>
      </c>
      <c r="M27" s="8" t="s">
        <v>5</v>
      </c>
      <c r="N27" s="102" t="s">
        <v>5</v>
      </c>
    </row>
    <row r="28" spans="1:14" x14ac:dyDescent="0.35">
      <c r="B28" s="7" t="s">
        <v>427</v>
      </c>
      <c r="C28" s="8" t="s">
        <v>5</v>
      </c>
      <c r="D28" s="8" t="s">
        <v>5</v>
      </c>
      <c r="E28" s="8" t="s">
        <v>5</v>
      </c>
      <c r="F28" s="8" t="s">
        <v>5</v>
      </c>
      <c r="G28" s="8" t="s">
        <v>5</v>
      </c>
      <c r="H28" s="8" t="s">
        <v>5</v>
      </c>
      <c r="I28" s="8">
        <v>9</v>
      </c>
      <c r="J28" s="8">
        <v>7</v>
      </c>
      <c r="K28" s="8" t="s">
        <v>5</v>
      </c>
      <c r="L28" s="8" t="s">
        <v>5</v>
      </c>
      <c r="M28" s="8" t="s">
        <v>5</v>
      </c>
      <c r="N28" s="102">
        <v>16</v>
      </c>
    </row>
    <row r="29" spans="1:14" x14ac:dyDescent="0.35">
      <c r="B29" s="7" t="s">
        <v>428</v>
      </c>
      <c r="C29" s="8" t="s">
        <v>5</v>
      </c>
      <c r="D29" s="8" t="s">
        <v>5</v>
      </c>
      <c r="E29" s="8" t="s">
        <v>5</v>
      </c>
      <c r="F29" s="8" t="s">
        <v>5</v>
      </c>
      <c r="G29" s="8" t="s">
        <v>5</v>
      </c>
      <c r="H29" s="8" t="s">
        <v>5</v>
      </c>
      <c r="I29" s="8" t="s">
        <v>5</v>
      </c>
      <c r="J29" s="8" t="s">
        <v>5</v>
      </c>
      <c r="K29" s="8" t="s">
        <v>5</v>
      </c>
      <c r="L29" s="8" t="s">
        <v>5</v>
      </c>
      <c r="M29" s="8" t="s">
        <v>5</v>
      </c>
      <c r="N29" s="102" t="s">
        <v>5</v>
      </c>
    </row>
    <row r="30" spans="1:14" x14ac:dyDescent="0.35">
      <c r="B30" s="7" t="s">
        <v>429</v>
      </c>
      <c r="C30" s="8" t="s">
        <v>5</v>
      </c>
      <c r="D30" s="8" t="s">
        <v>5</v>
      </c>
      <c r="E30" s="8" t="s">
        <v>5</v>
      </c>
      <c r="F30" s="8" t="s">
        <v>5</v>
      </c>
      <c r="G30" s="8" t="s">
        <v>5</v>
      </c>
      <c r="H30" s="8" t="s">
        <v>5</v>
      </c>
      <c r="I30" s="8" t="s">
        <v>5</v>
      </c>
      <c r="J30" s="8" t="s">
        <v>5</v>
      </c>
      <c r="K30" s="8" t="s">
        <v>5</v>
      </c>
      <c r="L30" s="8" t="s">
        <v>5</v>
      </c>
      <c r="M30" s="8" t="s">
        <v>5</v>
      </c>
      <c r="N30" s="102" t="s">
        <v>5</v>
      </c>
    </row>
    <row r="31" spans="1:14" x14ac:dyDescent="0.35">
      <c r="B31" s="89" t="s">
        <v>14</v>
      </c>
      <c r="C31" s="101" t="s">
        <v>5</v>
      </c>
      <c r="D31" s="101" t="s">
        <v>5</v>
      </c>
      <c r="E31" s="101">
        <v>2</v>
      </c>
      <c r="F31" s="101">
        <v>42</v>
      </c>
      <c r="G31" s="101">
        <v>43</v>
      </c>
      <c r="H31" s="101">
        <v>298</v>
      </c>
      <c r="I31" s="101">
        <v>298</v>
      </c>
      <c r="J31" s="101">
        <v>549</v>
      </c>
      <c r="K31" s="101">
        <v>0</v>
      </c>
      <c r="L31" s="101">
        <v>1</v>
      </c>
      <c r="M31" s="101" t="s">
        <v>5</v>
      </c>
      <c r="N31" s="101" t="s">
        <v>656</v>
      </c>
    </row>
  </sheetData>
  <hyperlinks>
    <hyperlink ref="O1" location="'Retr par prov&amp;par sexe H EPST'!A1" display="Variable suivante" xr:uid="{88FC8712-C853-4CF2-8D36-19FA64F04CB3}"/>
    <hyperlink ref="O2" location="'Retr par prov et grade H EPST'!A1" display="Variable précédente" xr:uid="{F66B9E17-13C5-4AA9-9455-656908090E91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8F06-368B-48D7-B25C-206899850057}">
  <sheetPr>
    <tabColor theme="0"/>
  </sheetPr>
  <dimension ref="A1:G31"/>
  <sheetViews>
    <sheetView workbookViewId="0">
      <selection activeCell="G1" sqref="G1"/>
    </sheetView>
  </sheetViews>
  <sheetFormatPr baseColWidth="10" defaultColWidth="10.6640625" defaultRowHeight="15.5" x14ac:dyDescent="0.35"/>
  <cols>
    <col min="1" max="2" width="10.6640625" style="248"/>
    <col min="3" max="3" width="15.33203125" style="248" customWidth="1"/>
    <col min="4" max="4" width="15.83203125" style="248" customWidth="1"/>
    <col min="5" max="5" width="17.1640625" style="248" customWidth="1"/>
    <col min="6" max="16384" width="10.6640625" style="248"/>
  </cols>
  <sheetData>
    <row r="1" spans="1:7" x14ac:dyDescent="0.35">
      <c r="A1" s="240"/>
      <c r="B1" s="240"/>
      <c r="C1" s="240"/>
      <c r="D1" s="240"/>
      <c r="E1" s="240"/>
      <c r="G1" s="250" t="s">
        <v>260</v>
      </c>
    </row>
    <row r="2" spans="1:7" ht="18" x14ac:dyDescent="0.4">
      <c r="A2" s="240"/>
      <c r="B2" s="256" t="s">
        <v>685</v>
      </c>
      <c r="C2" s="240"/>
      <c r="D2" s="240"/>
      <c r="E2" s="240"/>
      <c r="G2" s="252" t="s">
        <v>261</v>
      </c>
    </row>
    <row r="3" spans="1:7" x14ac:dyDescent="0.35">
      <c r="A3" s="240"/>
      <c r="B3" s="240"/>
      <c r="C3" s="240"/>
      <c r="D3" s="240"/>
      <c r="E3" s="240"/>
    </row>
    <row r="4" spans="1:7" x14ac:dyDescent="0.35">
      <c r="A4" s="240"/>
      <c r="B4" s="89" t="s">
        <v>673</v>
      </c>
      <c r="C4" s="32" t="s">
        <v>684</v>
      </c>
      <c r="D4" s="32" t="s">
        <v>83</v>
      </c>
      <c r="E4" s="32" t="s">
        <v>14</v>
      </c>
      <c r="F4" s="282" t="s">
        <v>686</v>
      </c>
    </row>
    <row r="5" spans="1:7" x14ac:dyDescent="0.35">
      <c r="A5" s="240"/>
      <c r="B5" s="33" t="s">
        <v>674</v>
      </c>
      <c r="C5" s="8">
        <v>19</v>
      </c>
      <c r="D5" s="8"/>
      <c r="E5" s="130">
        <v>19</v>
      </c>
      <c r="F5" s="283">
        <v>4.0000000000000001E-3</v>
      </c>
    </row>
    <row r="6" spans="1:7" x14ac:dyDescent="0.35">
      <c r="A6" s="240"/>
      <c r="B6" s="7" t="s">
        <v>8</v>
      </c>
      <c r="C6" s="8">
        <v>28</v>
      </c>
      <c r="D6" s="8"/>
      <c r="E6" s="102">
        <v>28</v>
      </c>
      <c r="F6" s="283">
        <v>6.0000000000000001E-3</v>
      </c>
    </row>
    <row r="7" spans="1:7" x14ac:dyDescent="0.35">
      <c r="A7" s="240"/>
      <c r="B7" s="7" t="s">
        <v>675</v>
      </c>
      <c r="C7" s="8">
        <v>116</v>
      </c>
      <c r="D7" s="8">
        <v>24</v>
      </c>
      <c r="E7" s="102">
        <v>140</v>
      </c>
      <c r="F7" s="283">
        <v>2.8000000000000001E-2</v>
      </c>
    </row>
    <row r="8" spans="1:7" x14ac:dyDescent="0.35">
      <c r="A8" s="240"/>
      <c r="B8" s="7" t="s">
        <v>676</v>
      </c>
      <c r="C8" s="8">
        <v>32</v>
      </c>
      <c r="D8" s="8">
        <v>5</v>
      </c>
      <c r="E8" s="102">
        <v>37</v>
      </c>
      <c r="F8" s="283">
        <v>7.0000000000000001E-3</v>
      </c>
    </row>
    <row r="9" spans="1:7" x14ac:dyDescent="0.35">
      <c r="A9" s="240"/>
      <c r="B9" s="7" t="s">
        <v>677</v>
      </c>
      <c r="C9" s="8">
        <v>83</v>
      </c>
      <c r="D9" s="8">
        <v>16</v>
      </c>
      <c r="E9" s="102">
        <v>99</v>
      </c>
      <c r="F9" s="283">
        <v>0.02</v>
      </c>
    </row>
    <row r="10" spans="1:7" x14ac:dyDescent="0.35">
      <c r="A10" s="240"/>
      <c r="B10" s="7" t="s">
        <v>411</v>
      </c>
      <c r="C10" s="8">
        <v>17</v>
      </c>
      <c r="D10" s="8">
        <v>6</v>
      </c>
      <c r="E10" s="102">
        <v>23</v>
      </c>
      <c r="F10" s="283">
        <v>5.0000000000000001E-3</v>
      </c>
    </row>
    <row r="11" spans="1:7" x14ac:dyDescent="0.35">
      <c r="A11" s="240"/>
      <c r="B11" s="7" t="s">
        <v>678</v>
      </c>
      <c r="C11" s="8">
        <v>44</v>
      </c>
      <c r="D11" s="8">
        <v>5</v>
      </c>
      <c r="E11" s="102">
        <v>49</v>
      </c>
      <c r="F11" s="283">
        <v>0.01</v>
      </c>
    </row>
    <row r="12" spans="1:7" x14ac:dyDescent="0.35">
      <c r="A12" s="240"/>
      <c r="B12" s="7" t="s">
        <v>679</v>
      </c>
      <c r="C12" s="8">
        <v>38</v>
      </c>
      <c r="D12" s="8">
        <v>4</v>
      </c>
      <c r="E12" s="102">
        <v>42</v>
      </c>
      <c r="F12" s="283">
        <v>8.0000000000000002E-3</v>
      </c>
    </row>
    <row r="13" spans="1:7" x14ac:dyDescent="0.35">
      <c r="A13" s="240"/>
      <c r="B13" s="7" t="s">
        <v>9</v>
      </c>
      <c r="C13" s="8">
        <v>228</v>
      </c>
      <c r="D13" s="8">
        <v>56</v>
      </c>
      <c r="E13" s="102">
        <v>284</v>
      </c>
      <c r="F13" s="283">
        <v>5.7000000000000002E-2</v>
      </c>
    </row>
    <row r="14" spans="1:7" x14ac:dyDescent="0.35">
      <c r="A14" s="240"/>
      <c r="B14" s="7" t="s">
        <v>10</v>
      </c>
      <c r="C14" s="8" t="s">
        <v>687</v>
      </c>
      <c r="D14" s="8">
        <v>590</v>
      </c>
      <c r="E14" s="102" t="s">
        <v>680</v>
      </c>
      <c r="F14" s="283">
        <v>0.64400000000000002</v>
      </c>
    </row>
    <row r="15" spans="1:7" x14ac:dyDescent="0.35">
      <c r="A15" s="240"/>
      <c r="B15" s="7" t="s">
        <v>415</v>
      </c>
      <c r="C15" s="8">
        <v>14</v>
      </c>
      <c r="D15" s="8">
        <v>2</v>
      </c>
      <c r="E15" s="102">
        <v>16</v>
      </c>
      <c r="F15" s="283">
        <v>3.0000000000000001E-3</v>
      </c>
    </row>
    <row r="16" spans="1:7" x14ac:dyDescent="0.35">
      <c r="A16" s="240"/>
      <c r="B16" s="7" t="s">
        <v>416</v>
      </c>
      <c r="C16" s="8">
        <v>48</v>
      </c>
      <c r="D16" s="8">
        <v>5</v>
      </c>
      <c r="E16" s="102">
        <v>53</v>
      </c>
      <c r="F16" s="283">
        <v>1.0999999999999999E-2</v>
      </c>
    </row>
    <row r="17" spans="1:6" x14ac:dyDescent="0.35">
      <c r="A17" s="2"/>
      <c r="B17" s="7" t="s">
        <v>417</v>
      </c>
      <c r="C17" s="8">
        <v>292</v>
      </c>
      <c r="D17" s="8">
        <v>45</v>
      </c>
      <c r="E17" s="102">
        <v>337</v>
      </c>
      <c r="F17" s="283">
        <v>6.7000000000000004E-2</v>
      </c>
    </row>
    <row r="18" spans="1:6" x14ac:dyDescent="0.35">
      <c r="B18" s="7" t="s">
        <v>418</v>
      </c>
      <c r="C18" s="8">
        <v>50</v>
      </c>
      <c r="D18" s="8">
        <v>12</v>
      </c>
      <c r="E18" s="102">
        <v>62</v>
      </c>
      <c r="F18" s="283">
        <v>1.2E-2</v>
      </c>
    </row>
    <row r="19" spans="1:6" x14ac:dyDescent="0.35">
      <c r="B19" s="7" t="s">
        <v>419</v>
      </c>
      <c r="C19" s="8">
        <v>13</v>
      </c>
      <c r="D19" s="8">
        <v>1</v>
      </c>
      <c r="E19" s="102">
        <v>14</v>
      </c>
      <c r="F19" s="283">
        <v>3.0000000000000001E-3</v>
      </c>
    </row>
    <row r="20" spans="1:6" x14ac:dyDescent="0.35">
      <c r="B20" s="7" t="s">
        <v>420</v>
      </c>
      <c r="C20" s="8">
        <v>19</v>
      </c>
      <c r="D20" s="8">
        <v>2</v>
      </c>
      <c r="E20" s="102">
        <v>21</v>
      </c>
      <c r="F20" s="283">
        <v>4.0000000000000001E-3</v>
      </c>
    </row>
    <row r="21" spans="1:6" x14ac:dyDescent="0.35">
      <c r="B21" s="7" t="s">
        <v>11</v>
      </c>
      <c r="C21" s="8">
        <v>36</v>
      </c>
      <c r="D21" s="8"/>
      <c r="E21" s="102">
        <v>36</v>
      </c>
      <c r="F21" s="283">
        <v>7.0000000000000001E-3</v>
      </c>
    </row>
    <row r="22" spans="1:6" x14ac:dyDescent="0.35">
      <c r="B22" s="7" t="s">
        <v>421</v>
      </c>
      <c r="C22" s="8">
        <v>22</v>
      </c>
      <c r="D22" s="8">
        <v>2</v>
      </c>
      <c r="E22" s="102">
        <v>24</v>
      </c>
      <c r="F22" s="283">
        <v>5.0000000000000001E-3</v>
      </c>
    </row>
    <row r="23" spans="1:6" x14ac:dyDescent="0.35">
      <c r="B23" s="7" t="s">
        <v>12</v>
      </c>
      <c r="C23" s="8">
        <v>44</v>
      </c>
      <c r="D23" s="8">
        <v>6</v>
      </c>
      <c r="E23" s="102">
        <v>50</v>
      </c>
      <c r="F23" s="283">
        <v>0.01</v>
      </c>
    </row>
    <row r="24" spans="1:6" x14ac:dyDescent="0.35">
      <c r="B24" s="7" t="s">
        <v>681</v>
      </c>
      <c r="C24" s="8">
        <v>38</v>
      </c>
      <c r="D24" s="8">
        <v>1</v>
      </c>
      <c r="E24" s="102">
        <v>39</v>
      </c>
      <c r="F24" s="283">
        <v>8.0000000000000002E-3</v>
      </c>
    </row>
    <row r="25" spans="1:6" x14ac:dyDescent="0.35">
      <c r="B25" s="7" t="s">
        <v>424</v>
      </c>
      <c r="C25" s="8">
        <v>40</v>
      </c>
      <c r="D25" s="8">
        <v>4</v>
      </c>
      <c r="E25" s="102">
        <v>44</v>
      </c>
      <c r="F25" s="283">
        <v>8.9999999999999993E-3</v>
      </c>
    </row>
    <row r="26" spans="1:6" x14ac:dyDescent="0.35">
      <c r="B26" s="7" t="s">
        <v>13</v>
      </c>
      <c r="C26" s="8">
        <v>163</v>
      </c>
      <c r="D26" s="8">
        <v>9</v>
      </c>
      <c r="E26" s="102">
        <v>172</v>
      </c>
      <c r="F26" s="283">
        <v>3.4000000000000002E-2</v>
      </c>
    </row>
    <row r="27" spans="1:6" x14ac:dyDescent="0.35">
      <c r="B27" s="7" t="s">
        <v>682</v>
      </c>
      <c r="C27" s="8">
        <v>25</v>
      </c>
      <c r="D27" s="8">
        <v>2</v>
      </c>
      <c r="E27" s="102">
        <v>27</v>
      </c>
      <c r="F27" s="283">
        <v>5.0000000000000001E-3</v>
      </c>
    </row>
    <row r="28" spans="1:6" x14ac:dyDescent="0.35">
      <c r="B28" s="7" t="s">
        <v>427</v>
      </c>
      <c r="C28" s="8">
        <v>13</v>
      </c>
      <c r="D28" s="8"/>
      <c r="E28" s="102">
        <v>13</v>
      </c>
      <c r="F28" s="283">
        <v>3.0000000000000001E-3</v>
      </c>
    </row>
    <row r="29" spans="1:6" x14ac:dyDescent="0.35">
      <c r="B29" s="7" t="s">
        <v>428</v>
      </c>
      <c r="C29" s="8">
        <v>109</v>
      </c>
      <c r="D29" s="8">
        <v>19</v>
      </c>
      <c r="E29" s="102">
        <v>128</v>
      </c>
      <c r="F29" s="283">
        <v>2.5999999999999999E-2</v>
      </c>
    </row>
    <row r="30" spans="1:6" x14ac:dyDescent="0.35">
      <c r="B30" s="7" t="s">
        <v>429</v>
      </c>
      <c r="C30" s="8">
        <v>27</v>
      </c>
      <c r="D30" s="8"/>
      <c r="E30" s="102">
        <v>27</v>
      </c>
      <c r="F30" s="283">
        <v>5.0000000000000001E-3</v>
      </c>
    </row>
    <row r="31" spans="1:6" x14ac:dyDescent="0.35">
      <c r="B31" s="89" t="s">
        <v>14</v>
      </c>
      <c r="C31" s="101" t="s">
        <v>688</v>
      </c>
      <c r="D31" s="101">
        <v>816</v>
      </c>
      <c r="E31" s="101" t="s">
        <v>654</v>
      </c>
      <c r="F31" s="284">
        <v>1</v>
      </c>
    </row>
  </sheetData>
  <hyperlinks>
    <hyperlink ref="G1" location="'Retr par prov&amp;par sexe EPST'!A1" display="Variable suivante" xr:uid="{F3F647CA-651C-420E-BC6E-124A62F2E196}"/>
    <hyperlink ref="G2" location="'Retr par prov et grade EPST'!A1" display="Variable précédente" xr:uid="{0E6A53BE-9F96-4334-B6EE-1FA021AC8941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82E5-5D0D-4890-9721-7E1257C2989E}">
  <sheetPr>
    <tabColor theme="0"/>
  </sheetPr>
  <dimension ref="A1:G31"/>
  <sheetViews>
    <sheetView workbookViewId="0">
      <selection activeCell="G1" sqref="G1"/>
    </sheetView>
  </sheetViews>
  <sheetFormatPr baseColWidth="10" defaultColWidth="10.6640625" defaultRowHeight="15.5" x14ac:dyDescent="0.35"/>
  <cols>
    <col min="1" max="1" width="10.6640625" style="248"/>
    <col min="2" max="2" width="14" style="248" customWidth="1"/>
    <col min="3" max="3" width="15.25" style="248" customWidth="1"/>
    <col min="4" max="4" width="15.5" style="248" customWidth="1"/>
    <col min="5" max="5" width="14.4140625" style="248" customWidth="1"/>
    <col min="6" max="6" width="11.9140625" style="248" customWidth="1"/>
    <col min="7" max="16384" width="10.6640625" style="248"/>
  </cols>
  <sheetData>
    <row r="1" spans="1:7" x14ac:dyDescent="0.35">
      <c r="A1" s="240"/>
      <c r="B1" s="240"/>
      <c r="C1" s="240"/>
      <c r="D1" s="240"/>
      <c r="E1" s="240"/>
      <c r="G1" s="250" t="s">
        <v>260</v>
      </c>
    </row>
    <row r="2" spans="1:7" ht="18" x14ac:dyDescent="0.4">
      <c r="A2" s="240"/>
      <c r="B2" s="256" t="s">
        <v>1070</v>
      </c>
      <c r="C2" s="240"/>
      <c r="D2" s="240"/>
      <c r="E2" s="240"/>
      <c r="G2" s="252" t="s">
        <v>261</v>
      </c>
    </row>
    <row r="3" spans="1:7" x14ac:dyDescent="0.35">
      <c r="A3" s="240"/>
      <c r="B3" s="240"/>
      <c r="C3" s="240"/>
      <c r="D3" s="240"/>
      <c r="E3" s="240"/>
    </row>
    <row r="4" spans="1:7" x14ac:dyDescent="0.35">
      <c r="A4" s="240"/>
      <c r="B4" s="89" t="s">
        <v>673</v>
      </c>
      <c r="C4" s="32" t="s">
        <v>684</v>
      </c>
      <c r="D4" s="32" t="s">
        <v>83</v>
      </c>
      <c r="E4" s="32" t="s">
        <v>14</v>
      </c>
      <c r="F4" s="282" t="s">
        <v>686</v>
      </c>
    </row>
    <row r="5" spans="1:7" x14ac:dyDescent="0.35">
      <c r="A5" s="240"/>
      <c r="B5" s="33" t="s">
        <v>674</v>
      </c>
      <c r="C5" s="8" t="s">
        <v>5</v>
      </c>
      <c r="D5" s="8" t="s">
        <v>5</v>
      </c>
      <c r="E5" s="130" t="s">
        <v>5</v>
      </c>
      <c r="F5" s="283" t="s">
        <v>5</v>
      </c>
    </row>
    <row r="6" spans="1:7" x14ac:dyDescent="0.35">
      <c r="A6" s="240"/>
      <c r="B6" s="7" t="s">
        <v>8</v>
      </c>
      <c r="C6" s="8" t="s">
        <v>5</v>
      </c>
      <c r="D6" s="8" t="s">
        <v>5</v>
      </c>
      <c r="E6" s="102" t="s">
        <v>5</v>
      </c>
      <c r="F6" s="283" t="s">
        <v>5</v>
      </c>
    </row>
    <row r="7" spans="1:7" x14ac:dyDescent="0.35">
      <c r="A7" s="240"/>
      <c r="B7" s="7" t="s">
        <v>675</v>
      </c>
      <c r="C7" s="8">
        <v>11</v>
      </c>
      <c r="D7" s="8">
        <v>9</v>
      </c>
      <c r="E7" s="102">
        <v>20</v>
      </c>
      <c r="F7" s="10">
        <f>E7/$E$31</f>
        <v>1.6220600162206E-2</v>
      </c>
    </row>
    <row r="8" spans="1:7" x14ac:dyDescent="0.35">
      <c r="A8" s="240"/>
      <c r="B8" s="7" t="s">
        <v>676</v>
      </c>
      <c r="C8" s="8">
        <v>29</v>
      </c>
      <c r="D8" s="8">
        <v>7</v>
      </c>
      <c r="E8" s="102">
        <v>36</v>
      </c>
      <c r="F8" s="10">
        <f t="shared" ref="F8:F28" si="0">E8/$E$31</f>
        <v>2.9197080291970802E-2</v>
      </c>
    </row>
    <row r="9" spans="1:7" x14ac:dyDescent="0.35">
      <c r="A9" s="240"/>
      <c r="B9" s="7" t="s">
        <v>677</v>
      </c>
      <c r="C9" s="8">
        <v>25</v>
      </c>
      <c r="D9" s="8">
        <v>7</v>
      </c>
      <c r="E9" s="102">
        <v>32</v>
      </c>
      <c r="F9" s="10">
        <f t="shared" si="0"/>
        <v>2.5952960259529603E-2</v>
      </c>
    </row>
    <row r="10" spans="1:7" x14ac:dyDescent="0.35">
      <c r="A10" s="240"/>
      <c r="B10" s="7" t="s">
        <v>411</v>
      </c>
      <c r="C10" s="8" t="s">
        <v>5</v>
      </c>
      <c r="D10" s="8" t="s">
        <v>5</v>
      </c>
      <c r="E10" s="102" t="s">
        <v>5</v>
      </c>
      <c r="F10" s="10" t="s">
        <v>5</v>
      </c>
    </row>
    <row r="11" spans="1:7" x14ac:dyDescent="0.35">
      <c r="A11" s="240"/>
      <c r="B11" s="7" t="s">
        <v>678</v>
      </c>
      <c r="C11" s="8">
        <v>43</v>
      </c>
      <c r="D11" s="8">
        <v>8</v>
      </c>
      <c r="E11" s="102">
        <v>51</v>
      </c>
      <c r="F11" s="10">
        <f t="shared" si="0"/>
        <v>4.1362530413625302E-2</v>
      </c>
    </row>
    <row r="12" spans="1:7" x14ac:dyDescent="0.35">
      <c r="A12" s="240"/>
      <c r="B12" s="7" t="s">
        <v>679</v>
      </c>
      <c r="C12" s="8" t="s">
        <v>5</v>
      </c>
      <c r="D12" s="8" t="s">
        <v>5</v>
      </c>
      <c r="E12" s="102" t="s">
        <v>5</v>
      </c>
      <c r="F12" s="10" t="s">
        <v>5</v>
      </c>
    </row>
    <row r="13" spans="1:7" x14ac:dyDescent="0.35">
      <c r="A13" s="240"/>
      <c r="B13" s="7" t="s">
        <v>9</v>
      </c>
      <c r="C13" s="8">
        <v>18</v>
      </c>
      <c r="D13" s="8">
        <v>14</v>
      </c>
      <c r="E13" s="102">
        <v>32</v>
      </c>
      <c r="F13" s="10">
        <f t="shared" si="0"/>
        <v>2.5952960259529603E-2</v>
      </c>
    </row>
    <row r="14" spans="1:7" x14ac:dyDescent="0.35">
      <c r="A14" s="240"/>
      <c r="B14" s="7" t="s">
        <v>10</v>
      </c>
      <c r="C14" s="8">
        <v>544</v>
      </c>
      <c r="D14" s="8">
        <v>226</v>
      </c>
      <c r="E14" s="102">
        <v>770</v>
      </c>
      <c r="F14" s="10">
        <f t="shared" si="0"/>
        <v>0.62449310624493104</v>
      </c>
    </row>
    <row r="15" spans="1:7" x14ac:dyDescent="0.35">
      <c r="A15" s="240"/>
      <c r="B15" s="7" t="s">
        <v>415</v>
      </c>
      <c r="C15" s="8" t="s">
        <v>5</v>
      </c>
      <c r="D15" s="8" t="s">
        <v>5</v>
      </c>
      <c r="E15" s="102" t="s">
        <v>5</v>
      </c>
      <c r="F15" s="10" t="s">
        <v>5</v>
      </c>
    </row>
    <row r="16" spans="1:7" x14ac:dyDescent="0.35">
      <c r="A16" s="240"/>
      <c r="B16" s="7" t="s">
        <v>416</v>
      </c>
      <c r="C16" s="8">
        <v>16</v>
      </c>
      <c r="D16" s="8">
        <v>5</v>
      </c>
      <c r="E16" s="102">
        <v>21</v>
      </c>
      <c r="F16" s="10">
        <f t="shared" si="0"/>
        <v>1.7031630170316302E-2</v>
      </c>
    </row>
    <row r="17" spans="1:6" x14ac:dyDescent="0.35">
      <c r="A17" s="2"/>
      <c r="B17" s="7" t="s">
        <v>417</v>
      </c>
      <c r="C17" s="8" t="s">
        <v>5</v>
      </c>
      <c r="D17" s="8" t="s">
        <v>5</v>
      </c>
      <c r="E17" s="102" t="s">
        <v>5</v>
      </c>
      <c r="F17" s="10" t="s">
        <v>5</v>
      </c>
    </row>
    <row r="18" spans="1:6" x14ac:dyDescent="0.35">
      <c r="B18" s="7" t="s">
        <v>418</v>
      </c>
      <c r="C18" s="8">
        <v>23</v>
      </c>
      <c r="D18" s="8">
        <v>14</v>
      </c>
      <c r="E18" s="102">
        <v>37</v>
      </c>
      <c r="F18" s="10">
        <f t="shared" si="0"/>
        <v>3.0008110300081103E-2</v>
      </c>
    </row>
    <row r="19" spans="1:6" x14ac:dyDescent="0.35">
      <c r="B19" s="7" t="s">
        <v>419</v>
      </c>
      <c r="C19" s="8">
        <v>6</v>
      </c>
      <c r="D19" s="8">
        <v>8</v>
      </c>
      <c r="E19" s="102">
        <v>14</v>
      </c>
      <c r="F19" s="10">
        <f t="shared" si="0"/>
        <v>1.1354420113544201E-2</v>
      </c>
    </row>
    <row r="20" spans="1:6" x14ac:dyDescent="0.35">
      <c r="B20" s="7" t="s">
        <v>420</v>
      </c>
      <c r="C20" s="8" t="s">
        <v>5</v>
      </c>
      <c r="D20" s="8" t="s">
        <v>5</v>
      </c>
      <c r="E20" s="102" t="s">
        <v>5</v>
      </c>
      <c r="F20" s="10" t="s">
        <v>5</v>
      </c>
    </row>
    <row r="21" spans="1:6" x14ac:dyDescent="0.35">
      <c r="B21" s="7" t="s">
        <v>11</v>
      </c>
      <c r="C21" s="8" t="s">
        <v>5</v>
      </c>
      <c r="D21" s="8" t="s">
        <v>5</v>
      </c>
      <c r="E21" s="102" t="s">
        <v>5</v>
      </c>
      <c r="F21" s="10" t="s">
        <v>5</v>
      </c>
    </row>
    <row r="22" spans="1:6" x14ac:dyDescent="0.35">
      <c r="B22" s="7" t="s">
        <v>421</v>
      </c>
      <c r="C22" s="8" t="s">
        <v>5</v>
      </c>
      <c r="D22" s="8" t="s">
        <v>5</v>
      </c>
      <c r="E22" s="102" t="s">
        <v>5</v>
      </c>
      <c r="F22" s="10" t="s">
        <v>5</v>
      </c>
    </row>
    <row r="23" spans="1:6" x14ac:dyDescent="0.35">
      <c r="B23" s="7" t="s">
        <v>12</v>
      </c>
      <c r="C23" s="8">
        <v>28</v>
      </c>
      <c r="D23" s="8">
        <v>9</v>
      </c>
      <c r="E23" s="102">
        <v>37</v>
      </c>
      <c r="F23" s="10">
        <f t="shared" si="0"/>
        <v>3.0008110300081103E-2</v>
      </c>
    </row>
    <row r="24" spans="1:6" x14ac:dyDescent="0.35">
      <c r="B24" s="7" t="s">
        <v>681</v>
      </c>
      <c r="C24" s="8" t="s">
        <v>5</v>
      </c>
      <c r="D24" s="8" t="s">
        <v>5</v>
      </c>
      <c r="E24" s="102" t="s">
        <v>5</v>
      </c>
      <c r="F24" s="10" t="s">
        <v>5</v>
      </c>
    </row>
    <row r="25" spans="1:6" x14ac:dyDescent="0.35">
      <c r="B25" s="7" t="s">
        <v>424</v>
      </c>
      <c r="C25" s="8">
        <v>20</v>
      </c>
      <c r="D25" s="8">
        <v>4</v>
      </c>
      <c r="E25" s="102">
        <v>24</v>
      </c>
      <c r="F25" s="10">
        <f t="shared" si="0"/>
        <v>1.9464720194647202E-2</v>
      </c>
    </row>
    <row r="26" spans="1:6" x14ac:dyDescent="0.35">
      <c r="B26" s="7" t="s">
        <v>13</v>
      </c>
      <c r="C26" s="8">
        <v>127</v>
      </c>
      <c r="D26" s="8">
        <v>16</v>
      </c>
      <c r="E26" s="102">
        <v>143</v>
      </c>
      <c r="F26" s="10">
        <f t="shared" si="0"/>
        <v>0.11597729115977291</v>
      </c>
    </row>
    <row r="27" spans="1:6" x14ac:dyDescent="0.35">
      <c r="B27" s="7" t="s">
        <v>682</v>
      </c>
      <c r="C27" s="8" t="s">
        <v>5</v>
      </c>
      <c r="D27" s="8" t="s">
        <v>5</v>
      </c>
      <c r="E27" s="102" t="s">
        <v>5</v>
      </c>
      <c r="F27" s="10" t="s">
        <v>5</v>
      </c>
    </row>
    <row r="28" spans="1:6" x14ac:dyDescent="0.35">
      <c r="B28" s="7" t="s">
        <v>427</v>
      </c>
      <c r="C28" s="8">
        <v>7</v>
      </c>
      <c r="D28" s="8">
        <v>9</v>
      </c>
      <c r="E28" s="102">
        <v>16</v>
      </c>
      <c r="F28" s="10">
        <f t="shared" si="0"/>
        <v>1.2976480129764802E-2</v>
      </c>
    </row>
    <row r="29" spans="1:6" x14ac:dyDescent="0.35">
      <c r="B29" s="7" t="s">
        <v>428</v>
      </c>
      <c r="C29" s="8" t="s">
        <v>5</v>
      </c>
      <c r="D29" s="8" t="s">
        <v>5</v>
      </c>
      <c r="E29" s="102" t="s">
        <v>5</v>
      </c>
      <c r="F29" s="10" t="s">
        <v>5</v>
      </c>
    </row>
    <row r="30" spans="1:6" x14ac:dyDescent="0.35">
      <c r="B30" s="7" t="s">
        <v>429</v>
      </c>
      <c r="C30" s="8" t="s">
        <v>5</v>
      </c>
      <c r="D30" s="8" t="s">
        <v>5</v>
      </c>
      <c r="E30" s="102" t="s">
        <v>5</v>
      </c>
      <c r="F30" s="10" t="s">
        <v>5</v>
      </c>
    </row>
    <row r="31" spans="1:6" x14ac:dyDescent="0.35">
      <c r="B31" s="89" t="s">
        <v>14</v>
      </c>
      <c r="C31" s="101">
        <v>897</v>
      </c>
      <c r="D31" s="101">
        <v>336</v>
      </c>
      <c r="E31" s="101">
        <v>1233</v>
      </c>
      <c r="F31" s="284">
        <v>1</v>
      </c>
    </row>
  </sheetData>
  <hyperlinks>
    <hyperlink ref="G1" location="'Retr par prov&amp;age H EPST'!A1" display="Variable suivante" xr:uid="{0471609E-842F-4203-8BB7-1DBA2C24DA61}"/>
    <hyperlink ref="G2" location="'Retr par prov&amp;par sexe H EPST'!A1" display="Variable précédente" xr:uid="{90017029-04F4-4932-9F1D-BD43D7152046}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6FBE-FE11-4502-A031-50FAD27894D3}">
  <sheetPr>
    <tabColor theme="0"/>
  </sheetPr>
  <dimension ref="A1:I31"/>
  <sheetViews>
    <sheetView workbookViewId="0">
      <selection activeCell="I1" sqref="I1"/>
    </sheetView>
  </sheetViews>
  <sheetFormatPr baseColWidth="10" defaultColWidth="10.6640625" defaultRowHeight="15.5" x14ac:dyDescent="0.35"/>
  <cols>
    <col min="1" max="1" width="10.6640625" style="248"/>
    <col min="2" max="3" width="12.5" style="248" customWidth="1"/>
    <col min="4" max="4" width="13.9140625" style="248" customWidth="1"/>
    <col min="5" max="5" width="12.6640625" style="248" customWidth="1"/>
    <col min="6" max="6" width="12.33203125" style="248" customWidth="1"/>
    <col min="7" max="7" width="13.33203125" style="248" customWidth="1"/>
    <col min="8" max="8" width="13.5" style="248" customWidth="1"/>
    <col min="9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</row>
    <row r="2" spans="1:9" ht="18" x14ac:dyDescent="0.4">
      <c r="A2" s="240"/>
      <c r="B2" s="256" t="s">
        <v>692</v>
      </c>
      <c r="C2" s="240"/>
      <c r="D2" s="240"/>
      <c r="E2" s="240"/>
      <c r="F2" s="240"/>
      <c r="G2" s="240"/>
      <c r="H2" s="240"/>
      <c r="I2" s="252" t="s">
        <v>261</v>
      </c>
    </row>
    <row r="3" spans="1:9" x14ac:dyDescent="0.35">
      <c r="A3" s="240"/>
      <c r="B3" s="240"/>
      <c r="C3" s="240"/>
      <c r="D3" s="240"/>
      <c r="E3" s="240"/>
      <c r="F3" s="240"/>
      <c r="G3" s="240"/>
      <c r="H3" s="240"/>
    </row>
    <row r="4" spans="1:9" x14ac:dyDescent="0.35">
      <c r="A4" s="240"/>
      <c r="B4" s="89" t="s">
        <v>673</v>
      </c>
      <c r="C4" s="32" t="s">
        <v>662</v>
      </c>
      <c r="D4" s="32" t="s">
        <v>663</v>
      </c>
      <c r="E4" s="32" t="s">
        <v>664</v>
      </c>
      <c r="F4" s="32" t="s">
        <v>665</v>
      </c>
      <c r="G4" s="32" t="s">
        <v>666</v>
      </c>
      <c r="H4" s="32" t="s">
        <v>14</v>
      </c>
    </row>
    <row r="5" spans="1:9" x14ac:dyDescent="0.35">
      <c r="A5" s="240"/>
      <c r="B5" s="33" t="s">
        <v>674</v>
      </c>
      <c r="C5" s="8">
        <v>2</v>
      </c>
      <c r="D5" s="8" t="s">
        <v>5</v>
      </c>
      <c r="E5" s="8">
        <v>6</v>
      </c>
      <c r="F5" s="8">
        <v>5</v>
      </c>
      <c r="G5" s="8">
        <v>6</v>
      </c>
      <c r="H5" s="130">
        <v>19</v>
      </c>
    </row>
    <row r="6" spans="1:9" x14ac:dyDescent="0.35">
      <c r="A6" s="240"/>
      <c r="B6" s="7" t="s">
        <v>8</v>
      </c>
      <c r="C6" s="8">
        <v>1</v>
      </c>
      <c r="D6" s="8" t="s">
        <v>5</v>
      </c>
      <c r="E6" s="8">
        <v>3</v>
      </c>
      <c r="F6" s="8">
        <v>7</v>
      </c>
      <c r="G6" s="8">
        <v>17</v>
      </c>
      <c r="H6" s="102">
        <v>28</v>
      </c>
    </row>
    <row r="7" spans="1:9" x14ac:dyDescent="0.35">
      <c r="A7" s="240"/>
      <c r="B7" s="7" t="s">
        <v>675</v>
      </c>
      <c r="C7" s="8">
        <v>1</v>
      </c>
      <c r="D7" s="8">
        <v>6</v>
      </c>
      <c r="E7" s="8">
        <v>26</v>
      </c>
      <c r="F7" s="8">
        <v>59</v>
      </c>
      <c r="G7" s="8">
        <v>48</v>
      </c>
      <c r="H7" s="102">
        <v>140</v>
      </c>
    </row>
    <row r="8" spans="1:9" x14ac:dyDescent="0.35">
      <c r="A8" s="240"/>
      <c r="B8" s="7" t="s">
        <v>676</v>
      </c>
      <c r="C8" s="8">
        <v>1</v>
      </c>
      <c r="D8" s="8">
        <v>4</v>
      </c>
      <c r="E8" s="8">
        <v>3</v>
      </c>
      <c r="F8" s="8">
        <v>33</v>
      </c>
      <c r="G8" s="8">
        <v>14</v>
      </c>
      <c r="H8" s="102">
        <v>55</v>
      </c>
    </row>
    <row r="9" spans="1:9" x14ac:dyDescent="0.35">
      <c r="A9" s="240"/>
      <c r="B9" s="7" t="s">
        <v>677</v>
      </c>
      <c r="C9" s="8">
        <v>1</v>
      </c>
      <c r="D9" s="8">
        <v>2</v>
      </c>
      <c r="E9" s="8">
        <v>9</v>
      </c>
      <c r="F9" s="8">
        <v>17</v>
      </c>
      <c r="G9" s="8">
        <v>52</v>
      </c>
      <c r="H9" s="102">
        <v>81</v>
      </c>
    </row>
    <row r="10" spans="1:9" x14ac:dyDescent="0.35">
      <c r="A10" s="240"/>
      <c r="B10" s="7" t="s">
        <v>411</v>
      </c>
      <c r="C10" s="8" t="s">
        <v>5</v>
      </c>
      <c r="D10" s="8">
        <v>1</v>
      </c>
      <c r="E10" s="8">
        <v>2</v>
      </c>
      <c r="F10" s="8">
        <v>6</v>
      </c>
      <c r="G10" s="8">
        <v>14</v>
      </c>
      <c r="H10" s="102">
        <v>23</v>
      </c>
    </row>
    <row r="11" spans="1:9" x14ac:dyDescent="0.35">
      <c r="A11" s="240"/>
      <c r="B11" s="7" t="s">
        <v>678</v>
      </c>
      <c r="C11" s="8" t="s">
        <v>5</v>
      </c>
      <c r="D11" s="8">
        <v>4</v>
      </c>
      <c r="E11" s="8">
        <v>14</v>
      </c>
      <c r="F11" s="8">
        <v>14</v>
      </c>
      <c r="G11" s="8">
        <v>17</v>
      </c>
      <c r="H11" s="102">
        <v>49</v>
      </c>
    </row>
    <row r="12" spans="1:9" x14ac:dyDescent="0.35">
      <c r="A12" s="240"/>
      <c r="B12" s="7" t="s">
        <v>679</v>
      </c>
      <c r="C12" s="8" t="s">
        <v>5</v>
      </c>
      <c r="D12" s="8">
        <v>2</v>
      </c>
      <c r="E12" s="8">
        <v>2</v>
      </c>
      <c r="F12" s="8">
        <v>11</v>
      </c>
      <c r="G12" s="8">
        <v>27</v>
      </c>
      <c r="H12" s="102">
        <v>42</v>
      </c>
    </row>
    <row r="13" spans="1:9" x14ac:dyDescent="0.35">
      <c r="A13" s="240"/>
      <c r="B13" s="7" t="s">
        <v>9</v>
      </c>
      <c r="C13" s="8">
        <v>2</v>
      </c>
      <c r="D13" s="8">
        <v>4</v>
      </c>
      <c r="E13" s="8">
        <v>38</v>
      </c>
      <c r="F13" s="8">
        <v>87</v>
      </c>
      <c r="G13" s="8">
        <v>153</v>
      </c>
      <c r="H13" s="102">
        <v>284</v>
      </c>
    </row>
    <row r="14" spans="1:9" x14ac:dyDescent="0.35">
      <c r="A14" s="240"/>
      <c r="B14" s="7" t="s">
        <v>10</v>
      </c>
      <c r="C14" s="8">
        <v>42</v>
      </c>
      <c r="D14" s="8">
        <v>466</v>
      </c>
      <c r="E14" s="8">
        <v>1086</v>
      </c>
      <c r="F14" s="8">
        <v>1002</v>
      </c>
      <c r="G14" s="8">
        <v>625</v>
      </c>
      <c r="H14" s="102" t="s">
        <v>680</v>
      </c>
    </row>
    <row r="15" spans="1:9" x14ac:dyDescent="0.35">
      <c r="A15" s="240"/>
      <c r="B15" s="7" t="s">
        <v>415</v>
      </c>
      <c r="C15" s="8">
        <v>1</v>
      </c>
      <c r="D15" s="8" t="s">
        <v>5</v>
      </c>
      <c r="E15" s="8">
        <v>3</v>
      </c>
      <c r="F15" s="8">
        <v>4</v>
      </c>
      <c r="G15" s="8">
        <v>8</v>
      </c>
      <c r="H15" s="102">
        <v>16</v>
      </c>
    </row>
    <row r="16" spans="1:9" x14ac:dyDescent="0.35">
      <c r="A16" s="240"/>
      <c r="B16" s="7" t="s">
        <v>416</v>
      </c>
      <c r="C16" s="8">
        <v>2</v>
      </c>
      <c r="D16" s="8">
        <v>2</v>
      </c>
      <c r="E16" s="8">
        <v>7</v>
      </c>
      <c r="F16" s="8">
        <v>12</v>
      </c>
      <c r="G16" s="8">
        <v>30</v>
      </c>
      <c r="H16" s="102">
        <v>53</v>
      </c>
    </row>
    <row r="17" spans="1:8" x14ac:dyDescent="0.35">
      <c r="A17" s="2"/>
      <c r="B17" s="7" t="s">
        <v>417</v>
      </c>
      <c r="C17" s="8">
        <v>14</v>
      </c>
      <c r="D17" s="8">
        <v>51</v>
      </c>
      <c r="E17" s="8">
        <v>85</v>
      </c>
      <c r="F17" s="8">
        <v>88</v>
      </c>
      <c r="G17" s="8">
        <v>99</v>
      </c>
      <c r="H17" s="102">
        <v>337</v>
      </c>
    </row>
    <row r="18" spans="1:8" x14ac:dyDescent="0.35">
      <c r="B18" s="7" t="s">
        <v>418</v>
      </c>
      <c r="C18" s="8">
        <v>2</v>
      </c>
      <c r="D18" s="8">
        <v>1</v>
      </c>
      <c r="E18" s="8">
        <v>10</v>
      </c>
      <c r="F18" s="8">
        <v>13</v>
      </c>
      <c r="G18" s="8">
        <v>36</v>
      </c>
      <c r="H18" s="102">
        <v>62</v>
      </c>
    </row>
    <row r="19" spans="1:8" x14ac:dyDescent="0.35">
      <c r="B19" s="7" t="s">
        <v>419</v>
      </c>
      <c r="C19" s="8" t="s">
        <v>5</v>
      </c>
      <c r="D19" s="8">
        <v>1</v>
      </c>
      <c r="E19" s="8">
        <v>2</v>
      </c>
      <c r="F19" s="8">
        <v>4</v>
      </c>
      <c r="G19" s="8">
        <v>7</v>
      </c>
      <c r="H19" s="102">
        <v>14</v>
      </c>
    </row>
    <row r="20" spans="1:8" x14ac:dyDescent="0.35">
      <c r="B20" s="7" t="s">
        <v>420</v>
      </c>
      <c r="C20" s="8" t="s">
        <v>5</v>
      </c>
      <c r="D20" s="8" t="s">
        <v>5</v>
      </c>
      <c r="E20" s="8">
        <v>2</v>
      </c>
      <c r="F20" s="8">
        <v>1</v>
      </c>
      <c r="G20" s="8">
        <v>18</v>
      </c>
      <c r="H20" s="102">
        <v>21</v>
      </c>
    </row>
    <row r="21" spans="1:8" x14ac:dyDescent="0.35">
      <c r="B21" s="7" t="s">
        <v>11</v>
      </c>
      <c r="C21" s="8" t="s">
        <v>5</v>
      </c>
      <c r="D21" s="8">
        <v>1</v>
      </c>
      <c r="E21" s="8">
        <v>2</v>
      </c>
      <c r="F21" s="8">
        <v>4</v>
      </c>
      <c r="G21" s="8">
        <v>29</v>
      </c>
      <c r="H21" s="102">
        <v>36</v>
      </c>
    </row>
    <row r="22" spans="1:8" x14ac:dyDescent="0.35">
      <c r="B22" s="7" t="s">
        <v>421</v>
      </c>
      <c r="C22" s="8" t="s">
        <v>5</v>
      </c>
      <c r="D22" s="8" t="s">
        <v>5</v>
      </c>
      <c r="E22" s="8" t="s">
        <v>5</v>
      </c>
      <c r="F22" s="8">
        <v>2</v>
      </c>
      <c r="G22" s="8">
        <v>22</v>
      </c>
      <c r="H22" s="102">
        <v>24</v>
      </c>
    </row>
    <row r="23" spans="1:8" x14ac:dyDescent="0.35">
      <c r="B23" s="7" t="s">
        <v>12</v>
      </c>
      <c r="C23" s="8">
        <v>1</v>
      </c>
      <c r="D23" s="8">
        <v>5</v>
      </c>
      <c r="E23" s="8">
        <v>10</v>
      </c>
      <c r="F23" s="8">
        <v>19</v>
      </c>
      <c r="G23" s="8">
        <v>15</v>
      </c>
      <c r="H23" s="102">
        <v>50</v>
      </c>
    </row>
    <row r="24" spans="1:8" x14ac:dyDescent="0.35">
      <c r="B24" s="7" t="s">
        <v>681</v>
      </c>
      <c r="C24" s="8">
        <v>1</v>
      </c>
      <c r="D24" s="8">
        <v>1</v>
      </c>
      <c r="E24" s="8">
        <v>2</v>
      </c>
      <c r="F24" s="8">
        <v>13</v>
      </c>
      <c r="G24" s="8">
        <v>22</v>
      </c>
      <c r="H24" s="102">
        <v>39</v>
      </c>
    </row>
    <row r="25" spans="1:8" x14ac:dyDescent="0.35">
      <c r="B25" s="7" t="s">
        <v>424</v>
      </c>
      <c r="C25" s="8">
        <v>3</v>
      </c>
      <c r="D25" s="8"/>
      <c r="E25" s="8">
        <v>5</v>
      </c>
      <c r="F25" s="8">
        <v>9</v>
      </c>
      <c r="G25" s="8">
        <v>27</v>
      </c>
      <c r="H25" s="102">
        <v>44</v>
      </c>
    </row>
    <row r="26" spans="1:8" x14ac:dyDescent="0.35">
      <c r="B26" s="7" t="s">
        <v>13</v>
      </c>
      <c r="C26" s="8">
        <v>2</v>
      </c>
      <c r="D26" s="8">
        <v>5</v>
      </c>
      <c r="E26" s="8">
        <v>23</v>
      </c>
      <c r="F26" s="8">
        <v>54</v>
      </c>
      <c r="G26" s="8">
        <v>88</v>
      </c>
      <c r="H26" s="102">
        <v>172</v>
      </c>
    </row>
    <row r="27" spans="1:8" x14ac:dyDescent="0.35">
      <c r="B27" s="7" t="s">
        <v>682</v>
      </c>
      <c r="C27" s="8" t="s">
        <v>5</v>
      </c>
      <c r="D27" s="8" t="s">
        <v>5</v>
      </c>
      <c r="E27" s="8" t="s">
        <v>5</v>
      </c>
      <c r="F27" s="8" t="s">
        <v>5</v>
      </c>
      <c r="G27" s="8">
        <v>27</v>
      </c>
      <c r="H27" s="102">
        <v>27</v>
      </c>
    </row>
    <row r="28" spans="1:8" x14ac:dyDescent="0.35">
      <c r="B28" s="7" t="s">
        <v>427</v>
      </c>
      <c r="C28" s="8" t="s">
        <v>5</v>
      </c>
      <c r="D28" s="8" t="s">
        <v>5</v>
      </c>
      <c r="E28" s="8">
        <v>4</v>
      </c>
      <c r="F28" s="8">
        <v>5</v>
      </c>
      <c r="G28" s="8">
        <v>4</v>
      </c>
      <c r="H28" s="102">
        <v>13</v>
      </c>
    </row>
    <row r="29" spans="1:8" x14ac:dyDescent="0.35">
      <c r="B29" s="7" t="s">
        <v>428</v>
      </c>
      <c r="C29" s="8">
        <v>1</v>
      </c>
      <c r="D29" s="8">
        <v>12</v>
      </c>
      <c r="E29" s="8">
        <v>30</v>
      </c>
      <c r="F29" s="8">
        <v>49</v>
      </c>
      <c r="G29" s="8">
        <v>36</v>
      </c>
      <c r="H29" s="102">
        <v>128</v>
      </c>
    </row>
    <row r="30" spans="1:8" x14ac:dyDescent="0.35">
      <c r="B30" s="7" t="s">
        <v>429</v>
      </c>
      <c r="C30" s="8" t="s">
        <v>5</v>
      </c>
      <c r="D30" s="8">
        <v>1</v>
      </c>
      <c r="E30" s="8">
        <v>1</v>
      </c>
      <c r="F30" s="8" t="s">
        <v>5</v>
      </c>
      <c r="G30" s="8">
        <v>25</v>
      </c>
      <c r="H30" s="102">
        <v>27</v>
      </c>
    </row>
    <row r="31" spans="1:8" x14ac:dyDescent="0.35">
      <c r="B31" s="89" t="s">
        <v>14</v>
      </c>
      <c r="C31" s="101">
        <v>77</v>
      </c>
      <c r="D31" s="101">
        <v>569</v>
      </c>
      <c r="E31" s="101" t="s">
        <v>689</v>
      </c>
      <c r="F31" s="101" t="s">
        <v>690</v>
      </c>
      <c r="G31" s="101" t="s">
        <v>691</v>
      </c>
      <c r="H31" s="101" t="s">
        <v>654</v>
      </c>
    </row>
  </sheetData>
  <hyperlinks>
    <hyperlink ref="I1" location="'Retr par prov&amp;age EPST'!A1" display="Variable suivante" xr:uid="{C9E966A8-F95B-412A-B086-0081642FBED9}"/>
    <hyperlink ref="I2" location="'Retr par prov&amp;par sexe EPST'!A1" display="Variable précédente" xr:uid="{9A6533E8-2D19-4812-83BD-2E47AC1329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0"/>
  </sheetPr>
  <dimension ref="B1:G11"/>
  <sheetViews>
    <sheetView showGridLines="0" zoomScaleNormal="100" workbookViewId="0">
      <selection activeCell="G1" sqref="G1"/>
    </sheetView>
  </sheetViews>
  <sheetFormatPr baseColWidth="10" defaultColWidth="11" defaultRowHeight="15.5" x14ac:dyDescent="0.35"/>
  <cols>
    <col min="1" max="1" width="11" style="12"/>
    <col min="2" max="2" width="29.5" style="12" customWidth="1"/>
    <col min="3" max="3" width="13" style="12" customWidth="1"/>
    <col min="4" max="4" width="13.5" style="12" customWidth="1"/>
    <col min="5" max="5" width="13.08203125" style="12" customWidth="1"/>
    <col min="6" max="6" width="11" style="12"/>
    <col min="7" max="7" width="13.5" style="12" customWidth="1"/>
    <col min="8" max="16384" width="11" style="12"/>
  </cols>
  <sheetData>
    <row r="1" spans="2:7" x14ac:dyDescent="0.35">
      <c r="G1" s="93" t="s">
        <v>260</v>
      </c>
    </row>
    <row r="2" spans="2:7" ht="18" x14ac:dyDescent="0.4">
      <c r="B2" s="11" t="s">
        <v>17</v>
      </c>
      <c r="G2" s="83"/>
    </row>
    <row r="4" spans="2:7" x14ac:dyDescent="0.35">
      <c r="B4" s="17" t="s">
        <v>78</v>
      </c>
      <c r="C4" s="13">
        <v>2019</v>
      </c>
      <c r="D4" s="14">
        <v>2020</v>
      </c>
      <c r="E4" s="15" t="s">
        <v>262</v>
      </c>
      <c r="F4" s="15" t="s">
        <v>286</v>
      </c>
      <c r="G4" s="15" t="s">
        <v>399</v>
      </c>
    </row>
    <row r="5" spans="2:7" s="159" customFormat="1" x14ac:dyDescent="0.35">
      <c r="B5" s="7" t="s">
        <v>1109</v>
      </c>
      <c r="C5" s="8" t="s">
        <v>345</v>
      </c>
      <c r="D5" s="8" t="s">
        <v>346</v>
      </c>
      <c r="E5" s="360" t="s">
        <v>347</v>
      </c>
      <c r="F5" s="361" t="s">
        <v>348</v>
      </c>
      <c r="G5" s="362" t="s">
        <v>400</v>
      </c>
    </row>
    <row r="6" spans="2:7" s="159" customFormat="1" x14ac:dyDescent="0.35">
      <c r="B6" s="148" t="s">
        <v>398</v>
      </c>
      <c r="C6" s="206" t="s">
        <v>5</v>
      </c>
      <c r="D6" s="206" t="s">
        <v>5</v>
      </c>
      <c r="E6" s="206" t="s">
        <v>5</v>
      </c>
      <c r="F6" s="206" t="s">
        <v>5</v>
      </c>
      <c r="G6" s="344" t="s">
        <v>401</v>
      </c>
    </row>
    <row r="7" spans="2:7" s="159" customFormat="1" x14ac:dyDescent="0.35">
      <c r="B7" s="433" t="s">
        <v>14</v>
      </c>
      <c r="C7" s="455" t="s">
        <v>345</v>
      </c>
      <c r="D7" s="456" t="s">
        <v>346</v>
      </c>
      <c r="E7" s="456" t="s">
        <v>347</v>
      </c>
      <c r="F7" s="456" t="s">
        <v>348</v>
      </c>
      <c r="G7" s="456" t="s">
        <v>402</v>
      </c>
    </row>
    <row r="8" spans="2:7" s="159" customFormat="1" x14ac:dyDescent="0.35">
      <c r="B8" s="7" t="s">
        <v>4</v>
      </c>
      <c r="C8" s="8" t="s">
        <v>403</v>
      </c>
      <c r="D8" s="8">
        <v>100</v>
      </c>
      <c r="E8" s="8" t="s">
        <v>404</v>
      </c>
      <c r="F8" s="8" t="s">
        <v>405</v>
      </c>
      <c r="G8" s="327" t="s">
        <v>406</v>
      </c>
    </row>
    <row r="9" spans="2:7" x14ac:dyDescent="0.35">
      <c r="B9" s="197" t="s">
        <v>179</v>
      </c>
      <c r="C9" s="236">
        <v>4.5999999999999999E-2</v>
      </c>
      <c r="D9" s="236">
        <v>1E-3</v>
      </c>
      <c r="E9" s="237">
        <v>0.106</v>
      </c>
      <c r="F9" s="238">
        <v>4.1000000000000002E-2</v>
      </c>
      <c r="G9" s="363">
        <v>4.0570000000000004</v>
      </c>
    </row>
    <row r="11" spans="2:7" x14ac:dyDescent="0.35">
      <c r="B11" s="16"/>
      <c r="C11" s="203"/>
    </row>
  </sheetData>
  <hyperlinks>
    <hyperlink ref="G1" location="'Cotisants_H EPST par province'!A1" display="Variable suivante" xr:uid="{00000000-0004-0000-0200-000000000000}"/>
  </hyperlinks>
  <pageMargins left="0.7" right="0.7" top="0.75" bottom="0.75" header="0.3" footer="0.3"/>
  <pageSetup paperSize="9" orientation="portrait" horizontalDpi="300" verticalDpi="300" r:id="rId1"/>
  <ignoredErrors>
    <ignoredError sqref="E4:G4" numberStoredAsText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92E3-86D0-407E-80D9-F042AA5789FD}">
  <sheetPr>
    <tabColor theme="0"/>
  </sheetPr>
  <dimension ref="A1:I31"/>
  <sheetViews>
    <sheetView workbookViewId="0">
      <selection activeCell="I1" sqref="I1"/>
    </sheetView>
  </sheetViews>
  <sheetFormatPr baseColWidth="10" defaultColWidth="10.6640625" defaultRowHeight="15.5" x14ac:dyDescent="0.35"/>
  <cols>
    <col min="1" max="1" width="12.1640625" style="248" customWidth="1"/>
    <col min="2" max="2" width="14.9140625" style="248" customWidth="1"/>
    <col min="3" max="3" width="10.6640625" style="248"/>
    <col min="4" max="5" width="11.75" style="248" customWidth="1"/>
    <col min="6" max="6" width="11.83203125" style="248" customWidth="1"/>
    <col min="7" max="7" width="12.4140625" style="248" customWidth="1"/>
    <col min="8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</row>
    <row r="2" spans="1:9" ht="18" x14ac:dyDescent="0.4">
      <c r="A2" s="240"/>
      <c r="B2" s="256" t="s">
        <v>693</v>
      </c>
      <c r="C2" s="240"/>
      <c r="D2" s="240"/>
      <c r="E2" s="240"/>
      <c r="F2" s="240"/>
      <c r="G2" s="240"/>
      <c r="H2" s="240"/>
      <c r="I2" s="252" t="s">
        <v>261</v>
      </c>
    </row>
    <row r="3" spans="1:9" x14ac:dyDescent="0.35">
      <c r="A3" s="240"/>
      <c r="B3" s="240"/>
      <c r="C3" s="240"/>
      <c r="D3" s="240"/>
      <c r="E3" s="240"/>
      <c r="F3" s="240"/>
      <c r="G3" s="240"/>
      <c r="H3" s="240"/>
    </row>
    <row r="4" spans="1:9" x14ac:dyDescent="0.35">
      <c r="A4" s="240"/>
      <c r="B4" s="89" t="s">
        <v>673</v>
      </c>
      <c r="C4" s="32" t="s">
        <v>662</v>
      </c>
      <c r="D4" s="32" t="s">
        <v>663</v>
      </c>
      <c r="E4" s="32" t="s">
        <v>664</v>
      </c>
      <c r="F4" s="32" t="s">
        <v>665</v>
      </c>
      <c r="G4" s="32" t="s">
        <v>666</v>
      </c>
      <c r="H4" s="32" t="s">
        <v>14</v>
      </c>
    </row>
    <row r="5" spans="1:9" x14ac:dyDescent="0.35">
      <c r="A5" s="240"/>
      <c r="B5" s="33" t="s">
        <v>674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  <c r="H5" s="130" t="s">
        <v>5</v>
      </c>
    </row>
    <row r="6" spans="1:9" x14ac:dyDescent="0.35">
      <c r="A6" s="240"/>
      <c r="B6" s="7" t="s">
        <v>8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102" t="s">
        <v>5</v>
      </c>
    </row>
    <row r="7" spans="1:9" x14ac:dyDescent="0.35">
      <c r="A7" s="240"/>
      <c r="B7" s="7" t="s">
        <v>675</v>
      </c>
      <c r="C7" s="8" t="s">
        <v>5</v>
      </c>
      <c r="D7" s="8">
        <v>13</v>
      </c>
      <c r="E7" s="8">
        <v>3</v>
      </c>
      <c r="F7" s="8">
        <v>4</v>
      </c>
      <c r="G7" s="8"/>
      <c r="H7" s="102">
        <v>20</v>
      </c>
    </row>
    <row r="8" spans="1:9" x14ac:dyDescent="0.35">
      <c r="A8" s="240"/>
      <c r="B8" s="7" t="s">
        <v>676</v>
      </c>
      <c r="C8" s="8" t="s">
        <v>5</v>
      </c>
      <c r="D8" s="8">
        <v>19</v>
      </c>
      <c r="E8" s="8">
        <v>9</v>
      </c>
      <c r="F8" s="8">
        <v>6</v>
      </c>
      <c r="G8" s="8">
        <v>2</v>
      </c>
      <c r="H8" s="102">
        <v>36</v>
      </c>
    </row>
    <row r="9" spans="1:9" x14ac:dyDescent="0.35">
      <c r="A9" s="240"/>
      <c r="B9" s="7" t="s">
        <v>677</v>
      </c>
      <c r="C9" s="8">
        <v>1</v>
      </c>
      <c r="D9" s="8">
        <v>16</v>
      </c>
      <c r="E9" s="8">
        <v>7</v>
      </c>
      <c r="F9" s="8">
        <v>6</v>
      </c>
      <c r="G9" s="8">
        <v>2</v>
      </c>
      <c r="H9" s="102">
        <v>32</v>
      </c>
    </row>
    <row r="10" spans="1:9" x14ac:dyDescent="0.35">
      <c r="A10" s="240"/>
      <c r="B10" s="7" t="s">
        <v>411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2" t="s">
        <v>5</v>
      </c>
    </row>
    <row r="11" spans="1:9" x14ac:dyDescent="0.35">
      <c r="A11" s="240"/>
      <c r="B11" s="7" t="s">
        <v>678</v>
      </c>
      <c r="C11" s="8">
        <v>1</v>
      </c>
      <c r="D11" s="8">
        <v>22</v>
      </c>
      <c r="E11" s="8">
        <v>18</v>
      </c>
      <c r="F11" s="8">
        <v>7</v>
      </c>
      <c r="G11" s="8">
        <v>3</v>
      </c>
      <c r="H11" s="102">
        <v>51</v>
      </c>
    </row>
    <row r="12" spans="1:9" x14ac:dyDescent="0.35">
      <c r="A12" s="240"/>
      <c r="B12" s="7" t="s">
        <v>679</v>
      </c>
      <c r="C12" s="8" t="s">
        <v>5</v>
      </c>
      <c r="D12" s="8" t="s">
        <v>5</v>
      </c>
      <c r="E12" s="8" t="s">
        <v>5</v>
      </c>
      <c r="F12" s="8" t="s">
        <v>5</v>
      </c>
      <c r="G12" s="8" t="s">
        <v>5</v>
      </c>
      <c r="H12" s="102" t="s">
        <v>5</v>
      </c>
    </row>
    <row r="13" spans="1:9" x14ac:dyDescent="0.35">
      <c r="A13" s="240"/>
      <c r="B13" s="7" t="s">
        <v>9</v>
      </c>
      <c r="C13" s="8">
        <v>1</v>
      </c>
      <c r="D13" s="8">
        <v>17</v>
      </c>
      <c r="E13" s="8">
        <v>12</v>
      </c>
      <c r="F13" s="8">
        <v>1</v>
      </c>
      <c r="G13" s="8">
        <v>1</v>
      </c>
      <c r="H13" s="102">
        <v>32</v>
      </c>
    </row>
    <row r="14" spans="1:9" x14ac:dyDescent="0.35">
      <c r="A14" s="240"/>
      <c r="B14" s="7" t="s">
        <v>10</v>
      </c>
      <c r="C14" s="8">
        <v>41</v>
      </c>
      <c r="D14" s="8">
        <v>248</v>
      </c>
      <c r="E14" s="8">
        <v>193</v>
      </c>
      <c r="F14" s="8">
        <v>152</v>
      </c>
      <c r="G14" s="8">
        <v>136</v>
      </c>
      <c r="H14" s="102">
        <v>770</v>
      </c>
    </row>
    <row r="15" spans="1:9" x14ac:dyDescent="0.35">
      <c r="A15" s="240"/>
      <c r="B15" s="7" t="s">
        <v>415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102" t="s">
        <v>5</v>
      </c>
    </row>
    <row r="16" spans="1:9" x14ac:dyDescent="0.35">
      <c r="A16" s="240"/>
      <c r="B16" s="7" t="s">
        <v>416</v>
      </c>
      <c r="C16" s="8">
        <v>3</v>
      </c>
      <c r="D16" s="8">
        <v>8</v>
      </c>
      <c r="E16" s="8">
        <v>5</v>
      </c>
      <c r="F16" s="8" t="s">
        <v>5</v>
      </c>
      <c r="G16" s="8">
        <v>5</v>
      </c>
      <c r="H16" s="102">
        <v>21</v>
      </c>
    </row>
    <row r="17" spans="1:8" x14ac:dyDescent="0.35">
      <c r="A17" s="2"/>
      <c r="B17" s="7" t="s">
        <v>417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102" t="s">
        <v>5</v>
      </c>
    </row>
    <row r="18" spans="1:8" x14ac:dyDescent="0.35">
      <c r="B18" s="7" t="s">
        <v>418</v>
      </c>
      <c r="C18" s="8">
        <v>1</v>
      </c>
      <c r="D18" s="8">
        <v>22</v>
      </c>
      <c r="E18" s="8">
        <v>10</v>
      </c>
      <c r="F18" s="8">
        <v>4</v>
      </c>
      <c r="G18" s="8" t="s">
        <v>5</v>
      </c>
      <c r="H18" s="102">
        <v>37</v>
      </c>
    </row>
    <row r="19" spans="1:8" x14ac:dyDescent="0.35">
      <c r="B19" s="7" t="s">
        <v>419</v>
      </c>
      <c r="C19" s="8">
        <v>2</v>
      </c>
      <c r="D19" s="8">
        <v>4</v>
      </c>
      <c r="E19" s="8">
        <v>7</v>
      </c>
      <c r="F19" s="8">
        <v>1</v>
      </c>
      <c r="G19" s="8" t="s">
        <v>5</v>
      </c>
      <c r="H19" s="102">
        <v>14</v>
      </c>
    </row>
    <row r="20" spans="1:8" x14ac:dyDescent="0.35">
      <c r="B20" s="7" t="s">
        <v>420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102" t="s">
        <v>5</v>
      </c>
    </row>
    <row r="21" spans="1:8" x14ac:dyDescent="0.35">
      <c r="B21" s="7" t="s">
        <v>11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102" t="s">
        <v>5</v>
      </c>
    </row>
    <row r="22" spans="1:8" x14ac:dyDescent="0.35">
      <c r="B22" s="7" t="s">
        <v>421</v>
      </c>
      <c r="C22" s="8" t="s">
        <v>5</v>
      </c>
      <c r="D22" s="8" t="s">
        <v>5</v>
      </c>
      <c r="E22" s="8" t="s">
        <v>5</v>
      </c>
      <c r="F22" s="8" t="s">
        <v>5</v>
      </c>
      <c r="G22" s="8" t="s">
        <v>5</v>
      </c>
      <c r="H22" s="102" t="s">
        <v>5</v>
      </c>
    </row>
    <row r="23" spans="1:8" x14ac:dyDescent="0.35">
      <c r="B23" s="7" t="s">
        <v>12</v>
      </c>
      <c r="C23" s="8" t="s">
        <v>5</v>
      </c>
      <c r="D23" s="8">
        <v>17</v>
      </c>
      <c r="E23" s="8">
        <v>12</v>
      </c>
      <c r="F23" s="8">
        <v>6</v>
      </c>
      <c r="G23" s="8">
        <v>2</v>
      </c>
      <c r="H23" s="102">
        <v>37</v>
      </c>
    </row>
    <row r="24" spans="1:8" x14ac:dyDescent="0.35">
      <c r="B24" s="7" t="s">
        <v>681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102" t="s">
        <v>5</v>
      </c>
    </row>
    <row r="25" spans="1:8" x14ac:dyDescent="0.35">
      <c r="B25" s="7" t="s">
        <v>424</v>
      </c>
      <c r="C25" s="8" t="s">
        <v>5</v>
      </c>
      <c r="D25" s="8">
        <v>13</v>
      </c>
      <c r="E25" s="8">
        <v>8</v>
      </c>
      <c r="F25" s="8">
        <v>3</v>
      </c>
      <c r="G25" s="8" t="s">
        <v>5</v>
      </c>
      <c r="H25" s="102">
        <v>24</v>
      </c>
    </row>
    <row r="26" spans="1:8" x14ac:dyDescent="0.35">
      <c r="B26" s="7" t="s">
        <v>13</v>
      </c>
      <c r="C26" s="8">
        <v>3</v>
      </c>
      <c r="D26" s="8">
        <v>65</v>
      </c>
      <c r="E26" s="8">
        <v>45</v>
      </c>
      <c r="F26" s="8">
        <v>20</v>
      </c>
      <c r="G26" s="8">
        <v>10</v>
      </c>
      <c r="H26" s="102">
        <v>143</v>
      </c>
    </row>
    <row r="27" spans="1:8" x14ac:dyDescent="0.35">
      <c r="B27" s="7" t="s">
        <v>682</v>
      </c>
      <c r="C27" s="8" t="s">
        <v>5</v>
      </c>
      <c r="D27" s="8" t="s">
        <v>5</v>
      </c>
      <c r="E27" s="8" t="s">
        <v>5</v>
      </c>
      <c r="F27" s="8" t="s">
        <v>5</v>
      </c>
      <c r="G27" s="8" t="s">
        <v>5</v>
      </c>
      <c r="H27" s="102" t="s">
        <v>5</v>
      </c>
    </row>
    <row r="28" spans="1:8" x14ac:dyDescent="0.35">
      <c r="B28" s="7" t="s">
        <v>427</v>
      </c>
      <c r="C28" s="8" t="s">
        <v>5</v>
      </c>
      <c r="D28" s="8">
        <v>6</v>
      </c>
      <c r="E28" s="8">
        <v>8</v>
      </c>
      <c r="F28" s="8">
        <v>2</v>
      </c>
      <c r="G28" s="8"/>
      <c r="H28" s="102">
        <v>16</v>
      </c>
    </row>
    <row r="29" spans="1:8" x14ac:dyDescent="0.35">
      <c r="B29" s="7" t="s">
        <v>428</v>
      </c>
      <c r="C29" s="8" t="s">
        <v>5</v>
      </c>
      <c r="D29" s="8" t="s">
        <v>5</v>
      </c>
      <c r="E29" s="8" t="s">
        <v>5</v>
      </c>
      <c r="F29" s="8" t="s">
        <v>5</v>
      </c>
      <c r="G29" s="8" t="s">
        <v>5</v>
      </c>
      <c r="H29" s="102" t="s">
        <v>5</v>
      </c>
    </row>
    <row r="30" spans="1:8" x14ac:dyDescent="0.35">
      <c r="B30" s="7" t="s">
        <v>429</v>
      </c>
      <c r="C30" s="8" t="s">
        <v>5</v>
      </c>
      <c r="D30" s="8" t="s">
        <v>5</v>
      </c>
      <c r="E30" s="8" t="s">
        <v>5</v>
      </c>
      <c r="F30" s="8" t="s">
        <v>5</v>
      </c>
      <c r="G30" s="8" t="s">
        <v>5</v>
      </c>
      <c r="H30" s="102" t="s">
        <v>5</v>
      </c>
    </row>
    <row r="31" spans="1:8" x14ac:dyDescent="0.35">
      <c r="B31" s="89" t="s">
        <v>14</v>
      </c>
      <c r="C31" s="101">
        <v>53</v>
      </c>
      <c r="D31" s="101">
        <v>470</v>
      </c>
      <c r="E31" s="101">
        <v>337</v>
      </c>
      <c r="F31" s="101">
        <v>212</v>
      </c>
      <c r="G31" s="101">
        <v>161</v>
      </c>
      <c r="H31" s="101" t="s">
        <v>656</v>
      </c>
    </row>
  </sheetData>
  <hyperlinks>
    <hyperlink ref="I1" location="'Prestations servies'!A1" display="Variable suivante" xr:uid="{275EA2F9-EC8E-491E-8F0C-052FAD30384F}"/>
    <hyperlink ref="I2" location="'Retr par prov&amp;age H EPST'!A1" display="Variable précédente" xr:uid="{B89C69C1-FF6C-4B02-BC85-4FBFE3602A46}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euil32">
    <tabColor theme="0"/>
  </sheetPr>
  <dimension ref="B1:H14"/>
  <sheetViews>
    <sheetView showGridLines="0" workbookViewId="0">
      <selection activeCell="H1" sqref="H1"/>
    </sheetView>
  </sheetViews>
  <sheetFormatPr baseColWidth="10" defaultColWidth="11" defaultRowHeight="15.5" x14ac:dyDescent="0.35"/>
  <cols>
    <col min="1" max="1" width="11" style="12"/>
    <col min="2" max="2" width="18.83203125" style="12" customWidth="1"/>
    <col min="3" max="4" width="16.83203125" style="12" customWidth="1"/>
    <col min="5" max="5" width="14.33203125" style="12" customWidth="1"/>
    <col min="6" max="6" width="14.08203125" style="12" customWidth="1"/>
    <col min="7" max="7" width="17.33203125" style="12" customWidth="1"/>
    <col min="8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213</v>
      </c>
      <c r="H2" s="94" t="s">
        <v>261</v>
      </c>
    </row>
    <row r="4" spans="2:8" x14ac:dyDescent="0.35">
      <c r="B4" s="49" t="s">
        <v>200</v>
      </c>
      <c r="C4" s="294" t="s">
        <v>86</v>
      </c>
      <c r="D4" s="121">
        <v>2020</v>
      </c>
      <c r="E4" s="121">
        <v>2021</v>
      </c>
      <c r="F4" s="121">
        <v>2022</v>
      </c>
      <c r="G4" s="121">
        <v>2023</v>
      </c>
    </row>
    <row r="5" spans="2:8" x14ac:dyDescent="0.35">
      <c r="B5" s="480" t="s">
        <v>694</v>
      </c>
      <c r="C5" s="287" t="s">
        <v>87</v>
      </c>
      <c r="D5" s="183" t="s">
        <v>696</v>
      </c>
      <c r="E5" s="183" t="s">
        <v>697</v>
      </c>
      <c r="F5" s="285" t="s">
        <v>698</v>
      </c>
      <c r="G5" s="184" t="s">
        <v>699</v>
      </c>
    </row>
    <row r="6" spans="2:8" x14ac:dyDescent="0.35">
      <c r="B6" s="481"/>
      <c r="C6" s="293" t="s">
        <v>378</v>
      </c>
      <c r="D6" s="288">
        <v>38.799999999999997</v>
      </c>
      <c r="E6" s="185">
        <v>89.8</v>
      </c>
      <c r="F6" s="286">
        <v>186.6</v>
      </c>
      <c r="G6" s="186">
        <v>653</v>
      </c>
    </row>
    <row r="7" spans="2:8" x14ac:dyDescent="0.35">
      <c r="B7" s="289" t="s">
        <v>695</v>
      </c>
      <c r="C7" s="287" t="s">
        <v>87</v>
      </c>
      <c r="D7" s="183" t="s">
        <v>5</v>
      </c>
      <c r="E7" s="183" t="s">
        <v>5</v>
      </c>
      <c r="F7" s="183" t="s">
        <v>5</v>
      </c>
      <c r="G7" s="184" t="s">
        <v>700</v>
      </c>
    </row>
    <row r="8" spans="2:8" x14ac:dyDescent="0.35">
      <c r="B8" s="289"/>
      <c r="C8" s="287" t="s">
        <v>378</v>
      </c>
      <c r="D8" s="183" t="s">
        <v>5</v>
      </c>
      <c r="E8" s="290" t="s">
        <v>5</v>
      </c>
      <c r="F8" s="291" t="s">
        <v>5</v>
      </c>
      <c r="G8" s="292">
        <v>17.100000000000001</v>
      </c>
    </row>
    <row r="9" spans="2:8" x14ac:dyDescent="0.35">
      <c r="B9" s="482" t="s">
        <v>14</v>
      </c>
      <c r="C9" s="483"/>
      <c r="D9" s="296" t="s">
        <v>701</v>
      </c>
      <c r="E9" s="296" t="s">
        <v>702</v>
      </c>
      <c r="F9" s="297" t="s">
        <v>703</v>
      </c>
      <c r="G9" s="298" t="s">
        <v>704</v>
      </c>
    </row>
    <row r="10" spans="2:8" x14ac:dyDescent="0.35">
      <c r="B10" s="484" t="s">
        <v>4</v>
      </c>
      <c r="C10" s="485"/>
      <c r="D10" s="183">
        <v>85.7</v>
      </c>
      <c r="E10" s="183">
        <v>5.8</v>
      </c>
      <c r="F10" s="183">
        <v>398</v>
      </c>
      <c r="G10" s="184" t="s">
        <v>705</v>
      </c>
    </row>
    <row r="11" spans="2:8" x14ac:dyDescent="0.35">
      <c r="B11" s="486" t="s">
        <v>179</v>
      </c>
      <c r="C11" s="486"/>
      <c r="D11" s="295">
        <v>5.6000000000000001E-2</v>
      </c>
      <c r="E11" s="295">
        <v>4.0000000000000001E-3</v>
      </c>
      <c r="F11" s="295">
        <v>0.246</v>
      </c>
      <c r="G11" s="62">
        <v>6.3289999999999997</v>
      </c>
    </row>
    <row r="12" spans="2:8" x14ac:dyDescent="0.35">
      <c r="C12" s="16"/>
    </row>
    <row r="13" spans="2:8" x14ac:dyDescent="0.35">
      <c r="C13" s="12" t="s">
        <v>3</v>
      </c>
    </row>
    <row r="14" spans="2:8" x14ac:dyDescent="0.35">
      <c r="C14" s="16"/>
    </row>
  </sheetData>
  <mergeCells count="4">
    <mergeCell ref="B5:B6"/>
    <mergeCell ref="B9:C9"/>
    <mergeCell ref="B10:C10"/>
    <mergeCell ref="B11:C11"/>
  </mergeCells>
  <hyperlinks>
    <hyperlink ref="H1" location="'Age et pens mensuelles'!A1" display="Variable suivante" xr:uid="{00000000-0004-0000-1F00-000000000000}"/>
    <hyperlink ref="H2" location="'Retr par prov&amp;age EPST'!A1" display="Variable précédente" xr:uid="{00000000-0004-0000-1F00-000001000000}"/>
  </hyperlink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F471-C6A8-41F8-8E31-F75F84FF4D8B}">
  <sheetPr>
    <tabColor theme="0"/>
  </sheetPr>
  <dimension ref="A1:H15"/>
  <sheetViews>
    <sheetView workbookViewId="0">
      <selection activeCell="H1" sqref="H1"/>
    </sheetView>
  </sheetViews>
  <sheetFormatPr baseColWidth="10" defaultColWidth="10.6640625" defaultRowHeight="15.5" x14ac:dyDescent="0.35"/>
  <cols>
    <col min="1" max="1" width="10.6640625" style="248"/>
    <col min="2" max="2" width="20.75" style="248" customWidth="1"/>
    <col min="3" max="3" width="10.6640625" style="248"/>
    <col min="4" max="4" width="18.1640625" style="248" customWidth="1"/>
    <col min="5" max="5" width="41.6640625" style="248" customWidth="1"/>
    <col min="6" max="16384" width="10.6640625" style="248"/>
  </cols>
  <sheetData>
    <row r="1" spans="1:8" x14ac:dyDescent="0.35">
      <c r="A1" s="249"/>
      <c r="B1" s="249"/>
      <c r="C1" s="249"/>
      <c r="D1" s="249"/>
      <c r="E1" s="249"/>
      <c r="F1" s="249"/>
      <c r="G1" s="249"/>
      <c r="H1" s="250" t="s">
        <v>260</v>
      </c>
    </row>
    <row r="2" spans="1:8" ht="18" x14ac:dyDescent="0.4">
      <c r="A2" s="249"/>
      <c r="B2" s="251" t="s">
        <v>1164</v>
      </c>
      <c r="C2" s="249"/>
      <c r="D2" s="249"/>
      <c r="E2" s="249"/>
      <c r="F2" s="249"/>
      <c r="G2" s="249"/>
      <c r="H2" s="252" t="s">
        <v>261</v>
      </c>
    </row>
    <row r="3" spans="1:8" x14ac:dyDescent="0.35">
      <c r="A3" s="249"/>
      <c r="B3" s="249"/>
      <c r="C3" s="249"/>
      <c r="D3" s="249"/>
      <c r="E3" s="249"/>
      <c r="F3" s="249"/>
      <c r="G3" s="249"/>
      <c r="H3" s="249"/>
    </row>
    <row r="4" spans="1:8" x14ac:dyDescent="0.35">
      <c r="B4" s="49" t="s">
        <v>706</v>
      </c>
      <c r="C4" s="294" t="s">
        <v>707</v>
      </c>
      <c r="D4" s="49" t="s">
        <v>708</v>
      </c>
      <c r="E4" s="301" t="s">
        <v>713</v>
      </c>
      <c r="F4" s="229"/>
      <c r="G4" s="380"/>
      <c r="H4" s="229"/>
    </row>
    <row r="5" spans="1:8" x14ac:dyDescent="0.35">
      <c r="B5" s="487" t="s">
        <v>87</v>
      </c>
      <c r="C5" s="287" t="s">
        <v>83</v>
      </c>
      <c r="D5" s="183">
        <v>74</v>
      </c>
      <c r="E5" s="183" t="s">
        <v>709</v>
      </c>
    </row>
    <row r="6" spans="1:8" x14ac:dyDescent="0.35">
      <c r="B6" s="488"/>
      <c r="C6" s="287" t="s">
        <v>82</v>
      </c>
      <c r="D6" s="183">
        <v>77</v>
      </c>
      <c r="E6" s="183" t="s">
        <v>710</v>
      </c>
    </row>
    <row r="7" spans="1:8" x14ac:dyDescent="0.35">
      <c r="B7" s="482" t="s">
        <v>711</v>
      </c>
      <c r="C7" s="483"/>
      <c r="D7" s="299">
        <v>76</v>
      </c>
      <c r="E7" s="300" t="s">
        <v>712</v>
      </c>
    </row>
    <row r="10" spans="1:8" ht="18" x14ac:dyDescent="0.4">
      <c r="B10" s="251" t="s">
        <v>1165</v>
      </c>
      <c r="C10" s="249"/>
      <c r="D10" s="249"/>
      <c r="E10" s="249"/>
    </row>
    <row r="11" spans="1:8" x14ac:dyDescent="0.35">
      <c r="B11" s="249"/>
      <c r="C11" s="249"/>
      <c r="D11" s="249"/>
      <c r="E11" s="249"/>
    </row>
    <row r="12" spans="1:8" x14ac:dyDescent="0.35">
      <c r="B12" s="49" t="s">
        <v>706</v>
      </c>
      <c r="C12" s="294" t="s">
        <v>707</v>
      </c>
      <c r="D12" s="49" t="s">
        <v>708</v>
      </c>
      <c r="E12" s="301" t="s">
        <v>713</v>
      </c>
    </row>
    <row r="13" spans="1:8" x14ac:dyDescent="0.35">
      <c r="B13" s="487" t="s">
        <v>87</v>
      </c>
      <c r="C13" s="287" t="s">
        <v>83</v>
      </c>
      <c r="D13" s="99">
        <v>74</v>
      </c>
      <c r="E13" s="99" t="s">
        <v>714</v>
      </c>
    </row>
    <row r="14" spans="1:8" x14ac:dyDescent="0.35">
      <c r="B14" s="488"/>
      <c r="C14" s="287" t="s">
        <v>82</v>
      </c>
      <c r="D14" s="99">
        <v>75</v>
      </c>
      <c r="E14" s="99" t="s">
        <v>715</v>
      </c>
    </row>
    <row r="15" spans="1:8" x14ac:dyDescent="0.35">
      <c r="B15" s="482" t="s">
        <v>711</v>
      </c>
      <c r="C15" s="483"/>
      <c r="D15" s="302">
        <v>75</v>
      </c>
      <c r="E15" s="303" t="s">
        <v>716</v>
      </c>
    </row>
  </sheetData>
  <mergeCells count="4">
    <mergeCell ref="B5:B6"/>
    <mergeCell ref="B7:C7"/>
    <mergeCell ref="B13:B14"/>
    <mergeCell ref="B15:C15"/>
  </mergeCells>
  <hyperlinks>
    <hyperlink ref="H1" location="'Pensions de Retr. mensuelles H '!A1" display="Variable suivante" xr:uid="{487A36FC-D702-44BB-840C-12A42B9CF504}"/>
    <hyperlink ref="H2" location="'Prestations servies'!A1" display="Variable précédente" xr:uid="{0B886E1C-EAA4-4876-8DB5-99DC5934ECA0}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euil34">
    <tabColor theme="0"/>
  </sheetPr>
  <dimension ref="B1:G21"/>
  <sheetViews>
    <sheetView showGridLines="0" workbookViewId="0">
      <selection activeCell="F1" sqref="F1"/>
    </sheetView>
  </sheetViews>
  <sheetFormatPr baseColWidth="10" defaultColWidth="11" defaultRowHeight="15.5" x14ac:dyDescent="0.35"/>
  <cols>
    <col min="1" max="1" width="13.6640625" style="12" customWidth="1"/>
    <col min="2" max="2" width="26.08203125" style="12" customWidth="1"/>
    <col min="3" max="3" width="48.58203125" style="12" customWidth="1"/>
    <col min="4" max="4" width="11" style="12"/>
    <col min="5" max="5" width="19" style="12" bestFit="1" customWidth="1"/>
    <col min="6" max="16384" width="11" style="12"/>
  </cols>
  <sheetData>
    <row r="1" spans="2:6" x14ac:dyDescent="0.35">
      <c r="F1" s="93" t="s">
        <v>260</v>
      </c>
    </row>
    <row r="2" spans="2:6" ht="18" x14ac:dyDescent="0.4">
      <c r="B2" s="11" t="s">
        <v>742</v>
      </c>
      <c r="F2" s="94" t="s">
        <v>261</v>
      </c>
    </row>
    <row r="4" spans="2:6" x14ac:dyDescent="0.35">
      <c r="B4" s="49">
        <v>2023</v>
      </c>
      <c r="C4" s="54" t="s">
        <v>88</v>
      </c>
    </row>
    <row r="5" spans="2:6" x14ac:dyDescent="0.35">
      <c r="B5" s="7" t="s">
        <v>92</v>
      </c>
      <c r="C5" s="8" t="s">
        <v>717</v>
      </c>
    </row>
    <row r="6" spans="2:6" x14ac:dyDescent="0.35">
      <c r="B6" s="7" t="s">
        <v>93</v>
      </c>
      <c r="C6" s="8" t="s">
        <v>718</v>
      </c>
    </row>
    <row r="7" spans="2:6" x14ac:dyDescent="0.35">
      <c r="B7" s="53" t="s">
        <v>94</v>
      </c>
      <c r="C7" s="52" t="s">
        <v>719</v>
      </c>
    </row>
    <row r="8" spans="2:6" x14ac:dyDescent="0.35">
      <c r="B8" s="56" t="s">
        <v>72</v>
      </c>
      <c r="C8" s="57" t="s">
        <v>720</v>
      </c>
    </row>
    <row r="9" spans="2:6" x14ac:dyDescent="0.35">
      <c r="B9" s="7" t="s">
        <v>95</v>
      </c>
      <c r="C9" s="8">
        <v>741780476</v>
      </c>
    </row>
    <row r="10" spans="2:6" x14ac:dyDescent="0.35">
      <c r="B10" s="7" t="s">
        <v>96</v>
      </c>
      <c r="C10" s="8">
        <v>951959591</v>
      </c>
    </row>
    <row r="11" spans="2:6" x14ac:dyDescent="0.35">
      <c r="B11" s="53" t="s">
        <v>97</v>
      </c>
      <c r="C11" s="52" t="s">
        <v>721</v>
      </c>
    </row>
    <row r="12" spans="2:6" x14ac:dyDescent="0.35">
      <c r="B12" s="56" t="s">
        <v>73</v>
      </c>
      <c r="C12" s="57" t="s">
        <v>722</v>
      </c>
      <c r="F12" s="16"/>
    </row>
    <row r="13" spans="2:6" x14ac:dyDescent="0.35">
      <c r="B13" s="7" t="s">
        <v>98</v>
      </c>
      <c r="C13" s="8" t="s">
        <v>723</v>
      </c>
    </row>
    <row r="14" spans="2:6" x14ac:dyDescent="0.35">
      <c r="B14" s="7" t="s">
        <v>99</v>
      </c>
      <c r="C14" s="8" t="s">
        <v>724</v>
      </c>
    </row>
    <row r="15" spans="2:6" x14ac:dyDescent="0.35">
      <c r="B15" s="53" t="s">
        <v>100</v>
      </c>
      <c r="C15" s="52" t="s">
        <v>725</v>
      </c>
    </row>
    <row r="16" spans="2:6" x14ac:dyDescent="0.35">
      <c r="B16" s="56" t="s">
        <v>74</v>
      </c>
      <c r="C16" s="57" t="s">
        <v>726</v>
      </c>
    </row>
    <row r="17" spans="2:7" x14ac:dyDescent="0.35">
      <c r="B17" s="7" t="s">
        <v>89</v>
      </c>
      <c r="C17" s="8" t="s">
        <v>727</v>
      </c>
      <c r="G17" s="16"/>
    </row>
    <row r="18" spans="2:7" x14ac:dyDescent="0.35">
      <c r="B18" s="7" t="s">
        <v>90</v>
      </c>
      <c r="C18" s="8" t="s">
        <v>728</v>
      </c>
    </row>
    <row r="19" spans="2:7" x14ac:dyDescent="0.35">
      <c r="B19" s="53" t="s">
        <v>91</v>
      </c>
      <c r="C19" s="52" t="s">
        <v>729</v>
      </c>
    </row>
    <row r="20" spans="2:7" x14ac:dyDescent="0.35">
      <c r="B20" s="56" t="s">
        <v>71</v>
      </c>
      <c r="C20" s="57" t="s">
        <v>730</v>
      </c>
    </row>
    <row r="21" spans="2:7" x14ac:dyDescent="0.35">
      <c r="B21" s="49" t="s">
        <v>14</v>
      </c>
      <c r="C21" s="139" t="s">
        <v>731</v>
      </c>
    </row>
  </sheetData>
  <hyperlinks>
    <hyperlink ref="F1" location="'Pensions mensuelles EPST'!A1" display="Variable suivante" xr:uid="{00000000-0004-0000-2100-000000000000}"/>
    <hyperlink ref="F2" location="'Age et pens mensuelles'!A1" display="Variable précédente" xr:uid="{00000000-0004-0000-2100-000001000000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22ED-A4A4-4440-83F2-F49CFD14BD8F}">
  <sheetPr>
    <tabColor theme="0"/>
  </sheetPr>
  <dimension ref="A1:F21"/>
  <sheetViews>
    <sheetView workbookViewId="0">
      <selection activeCell="F1" sqref="F1"/>
    </sheetView>
  </sheetViews>
  <sheetFormatPr baseColWidth="10" defaultColWidth="10.6640625" defaultRowHeight="15.5" x14ac:dyDescent="0.35"/>
  <cols>
    <col min="1" max="1" width="13.6640625" style="248" customWidth="1"/>
    <col min="2" max="2" width="25.1640625" style="248" customWidth="1"/>
    <col min="3" max="3" width="50" style="248" customWidth="1"/>
    <col min="4" max="16384" width="10.6640625" style="248"/>
  </cols>
  <sheetData>
    <row r="1" spans="1:6" x14ac:dyDescent="0.35">
      <c r="A1" s="249"/>
      <c r="B1" s="249"/>
      <c r="C1" s="249"/>
      <c r="D1" s="249"/>
      <c r="F1" s="250" t="s">
        <v>260</v>
      </c>
    </row>
    <row r="2" spans="1:6" ht="18" x14ac:dyDescent="0.4">
      <c r="A2" s="249"/>
      <c r="B2" s="251" t="s">
        <v>1166</v>
      </c>
      <c r="C2" s="249"/>
      <c r="D2" s="249"/>
      <c r="F2" s="252" t="s">
        <v>261</v>
      </c>
    </row>
    <row r="3" spans="1:6" x14ac:dyDescent="0.35">
      <c r="A3" s="249"/>
      <c r="B3" s="249"/>
      <c r="C3" s="249"/>
      <c r="D3" s="249"/>
      <c r="E3" s="249"/>
    </row>
    <row r="4" spans="1:6" x14ac:dyDescent="0.35">
      <c r="A4" s="249"/>
      <c r="B4" s="49">
        <v>2023</v>
      </c>
      <c r="C4" s="54" t="s">
        <v>88</v>
      </c>
      <c r="D4" s="249"/>
      <c r="E4" s="249"/>
    </row>
    <row r="5" spans="1:6" x14ac:dyDescent="0.35">
      <c r="A5" s="249"/>
      <c r="B5" s="7" t="s">
        <v>92</v>
      </c>
      <c r="C5" s="8" t="s">
        <v>5</v>
      </c>
      <c r="D5" s="249"/>
      <c r="E5" s="249"/>
    </row>
    <row r="6" spans="1:6" x14ac:dyDescent="0.35">
      <c r="A6" s="249"/>
      <c r="B6" s="7" t="s">
        <v>93</v>
      </c>
      <c r="C6" s="8" t="s">
        <v>5</v>
      </c>
      <c r="D6" s="249"/>
      <c r="E6" s="249"/>
    </row>
    <row r="7" spans="1:6" x14ac:dyDescent="0.35">
      <c r="A7" s="249"/>
      <c r="B7" s="53" t="s">
        <v>94</v>
      </c>
      <c r="C7" s="8" t="s">
        <v>5</v>
      </c>
      <c r="D7" s="249"/>
      <c r="E7" s="249"/>
    </row>
    <row r="8" spans="1:6" x14ac:dyDescent="0.35">
      <c r="A8" s="249"/>
      <c r="B8" s="56" t="s">
        <v>72</v>
      </c>
      <c r="C8" s="304" t="s">
        <v>5</v>
      </c>
      <c r="D8" s="249"/>
      <c r="E8" s="249"/>
    </row>
    <row r="9" spans="1:6" x14ac:dyDescent="0.35">
      <c r="A9" s="249"/>
      <c r="B9" s="7" t="s">
        <v>95</v>
      </c>
      <c r="C9" s="8" t="s">
        <v>5</v>
      </c>
      <c r="D9" s="249"/>
      <c r="E9" s="249"/>
    </row>
    <row r="10" spans="1:6" x14ac:dyDescent="0.35">
      <c r="A10" s="249"/>
      <c r="B10" s="7" t="s">
        <v>96</v>
      </c>
      <c r="C10" s="8" t="s">
        <v>5</v>
      </c>
      <c r="D10" s="249"/>
      <c r="E10" s="249"/>
    </row>
    <row r="11" spans="1:6" x14ac:dyDescent="0.35">
      <c r="A11" s="249"/>
      <c r="B11" s="53" t="s">
        <v>97</v>
      </c>
      <c r="C11" s="52" t="s">
        <v>732</v>
      </c>
      <c r="D11" s="249"/>
      <c r="E11" s="249"/>
    </row>
    <row r="12" spans="1:6" x14ac:dyDescent="0.35">
      <c r="A12" s="249"/>
      <c r="B12" s="56" t="s">
        <v>73</v>
      </c>
      <c r="C12" s="57" t="s">
        <v>732</v>
      </c>
      <c r="D12" s="249"/>
      <c r="E12" s="249"/>
    </row>
    <row r="13" spans="1:6" x14ac:dyDescent="0.35">
      <c r="A13" s="249"/>
      <c r="B13" s="7" t="s">
        <v>98</v>
      </c>
      <c r="C13" s="8" t="s">
        <v>733</v>
      </c>
      <c r="D13" s="249"/>
      <c r="E13" s="249"/>
    </row>
    <row r="14" spans="1:6" x14ac:dyDescent="0.35">
      <c r="A14" s="249"/>
      <c r="B14" s="7" t="s">
        <v>99</v>
      </c>
      <c r="C14" s="8" t="s">
        <v>734</v>
      </c>
      <c r="D14" s="249"/>
      <c r="E14" s="249"/>
    </row>
    <row r="15" spans="1:6" x14ac:dyDescent="0.35">
      <c r="A15" s="249"/>
      <c r="B15" s="53" t="s">
        <v>100</v>
      </c>
      <c r="C15" s="52" t="s">
        <v>735</v>
      </c>
      <c r="D15" s="249"/>
      <c r="E15" s="249"/>
    </row>
    <row r="16" spans="1:6" x14ac:dyDescent="0.35">
      <c r="A16" s="249"/>
      <c r="B16" s="56" t="s">
        <v>74</v>
      </c>
      <c r="C16" s="57" t="s">
        <v>736</v>
      </c>
      <c r="D16" s="249"/>
      <c r="E16" s="249"/>
    </row>
    <row r="17" spans="1:5" x14ac:dyDescent="0.35">
      <c r="A17" s="249"/>
      <c r="B17" s="7" t="s">
        <v>89</v>
      </c>
      <c r="C17" s="8" t="s">
        <v>737</v>
      </c>
      <c r="D17" s="249"/>
      <c r="E17" s="249"/>
    </row>
    <row r="18" spans="1:5" x14ac:dyDescent="0.35">
      <c r="A18" s="249"/>
      <c r="B18" s="7" t="s">
        <v>90</v>
      </c>
      <c r="C18" s="8" t="s">
        <v>738</v>
      </c>
      <c r="D18" s="249"/>
      <c r="E18" s="249"/>
    </row>
    <row r="19" spans="1:5" x14ac:dyDescent="0.35">
      <c r="A19" s="249"/>
      <c r="B19" s="53" t="s">
        <v>91</v>
      </c>
      <c r="C19" s="52" t="s">
        <v>739</v>
      </c>
      <c r="D19" s="249"/>
      <c r="E19" s="249"/>
    </row>
    <row r="20" spans="1:5" x14ac:dyDescent="0.35">
      <c r="A20" s="249"/>
      <c r="B20" s="56" t="s">
        <v>71</v>
      </c>
      <c r="C20" s="57" t="s">
        <v>740</v>
      </c>
      <c r="D20" s="249"/>
      <c r="E20" s="249"/>
    </row>
    <row r="21" spans="1:5" x14ac:dyDescent="0.35">
      <c r="A21" s="249"/>
      <c r="B21" s="49" t="s">
        <v>14</v>
      </c>
      <c r="C21" s="139" t="s">
        <v>741</v>
      </c>
      <c r="D21" s="249"/>
      <c r="E21" s="249"/>
    </row>
  </sheetData>
  <hyperlinks>
    <hyperlink ref="F1" location="'Pension de Retr. par grade AC'!A1" display="Variable suivante" xr:uid="{E2435548-34F8-4964-8365-415B9185AEFB}"/>
    <hyperlink ref="F2" location="'Pensions de Retr. mensuelles H '!A1" display="Variable précédente" xr:uid="{D22F3FD2-B288-43E0-BBC7-EC9011FC0AFD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euil35">
    <tabColor theme="0"/>
  </sheetPr>
  <dimension ref="A1:I17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12"/>
    <col min="3" max="4" width="13.33203125" style="12" bestFit="1" customWidth="1"/>
    <col min="5" max="5" width="12.33203125" style="12" customWidth="1"/>
    <col min="6" max="7" width="11" style="12"/>
    <col min="8" max="8" width="15.33203125" style="12" customWidth="1"/>
    <col min="9" max="16384" width="11" style="12"/>
  </cols>
  <sheetData>
    <row r="1" spans="1:9" x14ac:dyDescent="0.35">
      <c r="I1" s="93" t="s">
        <v>260</v>
      </c>
    </row>
    <row r="2" spans="1:9" ht="18" x14ac:dyDescent="0.4">
      <c r="B2" s="11" t="s">
        <v>1167</v>
      </c>
      <c r="I2" s="94" t="s">
        <v>261</v>
      </c>
    </row>
    <row r="3" spans="1:9" x14ac:dyDescent="0.35">
      <c r="A3" s="2"/>
      <c r="B3" s="2"/>
      <c r="C3" s="2"/>
      <c r="D3" s="2"/>
      <c r="E3" s="2"/>
    </row>
    <row r="4" spans="1:9" x14ac:dyDescent="0.35">
      <c r="A4" s="2"/>
      <c r="B4" s="49" t="s">
        <v>101</v>
      </c>
      <c r="C4" s="54">
        <v>2019</v>
      </c>
      <c r="D4" s="54">
        <v>2020</v>
      </c>
      <c r="E4" s="54">
        <v>2021</v>
      </c>
      <c r="F4" s="54">
        <v>2022</v>
      </c>
      <c r="G4" s="54">
        <v>2023</v>
      </c>
    </row>
    <row r="5" spans="1:9" x14ac:dyDescent="0.35">
      <c r="A5" s="2"/>
      <c r="B5" s="7" t="s">
        <v>59</v>
      </c>
      <c r="C5" s="123">
        <v>961.46555484699843</v>
      </c>
      <c r="D5" s="123">
        <v>921.94869054739422</v>
      </c>
      <c r="E5" s="123">
        <v>885.2067529028086</v>
      </c>
      <c r="F5" s="211">
        <v>941.8</v>
      </c>
      <c r="G5" s="124">
        <v>5844.4646350000003</v>
      </c>
    </row>
    <row r="6" spans="1:9" x14ac:dyDescent="0.35">
      <c r="A6" s="2"/>
      <c r="B6" s="7" t="s">
        <v>60</v>
      </c>
      <c r="C6" s="123">
        <v>2.9135291893502351</v>
      </c>
      <c r="D6" s="123">
        <v>3.9185635559127006</v>
      </c>
      <c r="E6" s="123">
        <v>4.0007844079111461</v>
      </c>
      <c r="F6" s="211">
        <v>20.6</v>
      </c>
      <c r="G6" s="124">
        <v>206.584431</v>
      </c>
    </row>
    <row r="7" spans="1:9" x14ac:dyDescent="0.35">
      <c r="A7" s="2"/>
      <c r="B7" s="7" t="s">
        <v>61</v>
      </c>
      <c r="C7" s="123">
        <v>116.1211322035021</v>
      </c>
      <c r="D7" s="123">
        <v>142.73595645762634</v>
      </c>
      <c r="E7" s="123">
        <v>142.63817433326173</v>
      </c>
      <c r="F7" s="211">
        <v>185.4</v>
      </c>
      <c r="G7" s="124">
        <v>1278.7931679999999</v>
      </c>
    </row>
    <row r="8" spans="1:9" x14ac:dyDescent="0.35">
      <c r="A8" s="2"/>
      <c r="B8" s="7" t="s">
        <v>62</v>
      </c>
      <c r="C8" s="123">
        <v>120.33419845511432</v>
      </c>
      <c r="D8" s="123">
        <v>142.06932583356868</v>
      </c>
      <c r="E8" s="123">
        <v>139.91672868924965</v>
      </c>
      <c r="F8" s="211">
        <v>191.1</v>
      </c>
      <c r="G8" s="124">
        <v>1539.0404610000001</v>
      </c>
    </row>
    <row r="9" spans="1:9" x14ac:dyDescent="0.35">
      <c r="A9" s="2"/>
      <c r="B9" s="7" t="s">
        <v>63</v>
      </c>
      <c r="C9" s="123">
        <v>135.40177431761751</v>
      </c>
      <c r="D9" s="123">
        <v>164.1545656067764</v>
      </c>
      <c r="E9" s="123">
        <v>159.3410616216149</v>
      </c>
      <c r="F9" s="211">
        <v>210.6</v>
      </c>
      <c r="G9" s="124">
        <v>1240.578248</v>
      </c>
    </row>
    <row r="10" spans="1:9" x14ac:dyDescent="0.35">
      <c r="A10" s="2"/>
      <c r="B10" s="7" t="s">
        <v>64</v>
      </c>
      <c r="C10" s="123">
        <v>81.435259767190061</v>
      </c>
      <c r="D10" s="123">
        <v>97.012826991798335</v>
      </c>
      <c r="E10" s="123">
        <v>95.98228784832861</v>
      </c>
      <c r="F10" s="211">
        <v>123.5</v>
      </c>
      <c r="G10" s="124">
        <v>767.77826900000002</v>
      </c>
    </row>
    <row r="11" spans="1:9" x14ac:dyDescent="0.35">
      <c r="A11" s="2"/>
      <c r="B11" s="7" t="s">
        <v>65</v>
      </c>
      <c r="C11" s="123">
        <v>25.938467414281366</v>
      </c>
      <c r="D11" s="123">
        <v>31.033624949125421</v>
      </c>
      <c r="E11" s="123">
        <v>31.135494386811377</v>
      </c>
      <c r="F11" s="211">
        <v>43.3</v>
      </c>
      <c r="G11" s="124">
        <v>691.259726</v>
      </c>
    </row>
    <row r="12" spans="1:9" x14ac:dyDescent="0.35">
      <c r="A12" s="2"/>
      <c r="B12" s="7" t="s">
        <v>66</v>
      </c>
      <c r="C12" s="123">
        <v>35.119913664481153</v>
      </c>
      <c r="D12" s="123">
        <v>41.950828363210171</v>
      </c>
      <c r="E12" s="123">
        <v>40.510921855321797</v>
      </c>
      <c r="F12" s="211">
        <v>59.7</v>
      </c>
      <c r="G12" s="124">
        <v>548.40052300000002</v>
      </c>
    </row>
    <row r="13" spans="1:9" x14ac:dyDescent="0.35">
      <c r="A13" s="2"/>
      <c r="B13" s="7" t="s">
        <v>67</v>
      </c>
      <c r="C13" s="123">
        <v>14.872285882979815</v>
      </c>
      <c r="D13" s="123">
        <v>16.973626979231621</v>
      </c>
      <c r="E13" s="123">
        <v>18.162481900354038</v>
      </c>
      <c r="F13" s="211">
        <v>35.299999999999997</v>
      </c>
      <c r="G13" s="124">
        <v>361.01580999999999</v>
      </c>
    </row>
    <row r="14" spans="1:9" x14ac:dyDescent="0.35">
      <c r="A14" s="2"/>
      <c r="B14" s="7" t="s">
        <v>68</v>
      </c>
      <c r="C14" s="123">
        <v>5.3915734543944271</v>
      </c>
      <c r="D14" s="123">
        <v>5.8408414641018291</v>
      </c>
      <c r="E14" s="123">
        <v>5.4231199347901233</v>
      </c>
      <c r="F14" s="211">
        <v>11.3</v>
      </c>
      <c r="G14" s="124">
        <v>186.65716</v>
      </c>
    </row>
    <row r="15" spans="1:9" x14ac:dyDescent="0.35">
      <c r="A15" s="2"/>
      <c r="B15" s="53" t="s">
        <v>69</v>
      </c>
      <c r="C15" s="126">
        <v>3.406310804090908</v>
      </c>
      <c r="D15" s="126">
        <v>3.6611492512542601</v>
      </c>
      <c r="E15" s="126">
        <v>3.761605119548026</v>
      </c>
      <c r="F15" s="215">
        <v>4.8</v>
      </c>
      <c r="G15" s="305">
        <v>64.506510000000006</v>
      </c>
    </row>
    <row r="16" spans="1:9" x14ac:dyDescent="0.35">
      <c r="A16" s="2"/>
      <c r="B16" s="119" t="s">
        <v>14</v>
      </c>
      <c r="C16" s="127">
        <v>1502.4000000000003</v>
      </c>
      <c r="D16" s="127">
        <v>1571.3000000000002</v>
      </c>
      <c r="E16" s="127">
        <v>1526.0794129999999</v>
      </c>
      <c r="F16" s="213">
        <v>1827.3</v>
      </c>
      <c r="G16" s="306">
        <v>12729.078941000002</v>
      </c>
    </row>
    <row r="17" spans="1:5" x14ac:dyDescent="0.35">
      <c r="A17" s="2"/>
      <c r="B17" s="2"/>
      <c r="C17" s="2"/>
      <c r="D17" s="2"/>
      <c r="E17" s="2"/>
    </row>
  </sheetData>
  <hyperlinks>
    <hyperlink ref="I1" location="'Pens de retr par grade EPST'!A1" display="Variable suivante" xr:uid="{00000000-0004-0000-2200-000000000000}"/>
    <hyperlink ref="I2" location="'Pensions mensuelles EPST'!A1" display="Variable précédente" xr:uid="{00000000-0004-0000-2200-000001000000}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60DB-FC66-4E1B-8091-D74551FB02C7}">
  <sheetPr>
    <tabColor theme="0"/>
  </sheetPr>
  <dimension ref="A1:F16"/>
  <sheetViews>
    <sheetView workbookViewId="0">
      <selection activeCell="E1" sqref="E1"/>
    </sheetView>
  </sheetViews>
  <sheetFormatPr baseColWidth="10" defaultColWidth="10.6640625" defaultRowHeight="15.5" x14ac:dyDescent="0.35"/>
  <cols>
    <col min="1" max="1" width="12.1640625" style="248" customWidth="1"/>
    <col min="2" max="2" width="23" style="248" customWidth="1"/>
    <col min="3" max="3" width="48.6640625" style="248" customWidth="1"/>
    <col min="4" max="4" width="22.9140625" style="248" customWidth="1"/>
    <col min="5" max="16384" width="10.6640625" style="248"/>
  </cols>
  <sheetData>
    <row r="1" spans="1:6" x14ac:dyDescent="0.35">
      <c r="A1" s="249"/>
      <c r="B1" s="249"/>
      <c r="C1" s="249"/>
      <c r="D1" s="249"/>
      <c r="E1" s="93" t="s">
        <v>260</v>
      </c>
      <c r="F1" s="249"/>
    </row>
    <row r="2" spans="1:6" ht="18" x14ac:dyDescent="0.4">
      <c r="A2" s="249"/>
      <c r="B2" s="251" t="s">
        <v>1172</v>
      </c>
      <c r="C2" s="249"/>
      <c r="D2" s="249"/>
      <c r="E2" s="252" t="s">
        <v>261</v>
      </c>
      <c r="F2" s="249"/>
    </row>
    <row r="3" spans="1:6" x14ac:dyDescent="0.35">
      <c r="A3" s="240"/>
      <c r="B3" s="240"/>
      <c r="C3" s="249"/>
      <c r="D3" s="249"/>
      <c r="E3" s="249"/>
      <c r="F3" s="249"/>
    </row>
    <row r="4" spans="1:6" x14ac:dyDescent="0.35">
      <c r="A4" s="240"/>
      <c r="B4" s="49" t="s">
        <v>101</v>
      </c>
      <c r="C4" s="54">
        <v>2023</v>
      </c>
      <c r="D4" s="249"/>
      <c r="E4" s="249"/>
      <c r="F4" s="249"/>
    </row>
    <row r="5" spans="1:6" x14ac:dyDescent="0.35">
      <c r="A5" s="240"/>
      <c r="B5" s="7" t="s">
        <v>59</v>
      </c>
      <c r="C5" s="124" t="s">
        <v>5</v>
      </c>
      <c r="D5" s="249"/>
      <c r="E5" s="249"/>
      <c r="F5" s="249"/>
    </row>
    <row r="6" spans="1:6" x14ac:dyDescent="0.35">
      <c r="A6" s="240"/>
      <c r="B6" s="7" t="s">
        <v>60</v>
      </c>
      <c r="C6" s="124" t="s">
        <v>5</v>
      </c>
      <c r="D6" s="249"/>
      <c r="E6" s="249"/>
      <c r="F6" s="249"/>
    </row>
    <row r="7" spans="1:6" x14ac:dyDescent="0.35">
      <c r="A7" s="240"/>
      <c r="B7" s="7" t="s">
        <v>61</v>
      </c>
      <c r="C7" s="124">
        <v>2.74017</v>
      </c>
      <c r="D7" s="249"/>
      <c r="E7" s="249"/>
      <c r="F7" s="249"/>
    </row>
    <row r="8" spans="1:6" x14ac:dyDescent="0.35">
      <c r="A8" s="240"/>
      <c r="B8" s="7" t="s">
        <v>62</v>
      </c>
      <c r="C8" s="124">
        <v>52.098190000000002</v>
      </c>
      <c r="D8" s="249"/>
      <c r="E8" s="249"/>
      <c r="F8" s="249"/>
    </row>
    <row r="9" spans="1:6" x14ac:dyDescent="0.35">
      <c r="A9" s="240"/>
      <c r="B9" s="7" t="s">
        <v>63</v>
      </c>
      <c r="C9" s="124">
        <v>61.980429999999998</v>
      </c>
      <c r="D9" s="249"/>
      <c r="E9" s="249"/>
      <c r="F9" s="249"/>
    </row>
    <row r="10" spans="1:6" x14ac:dyDescent="0.35">
      <c r="A10" s="240"/>
      <c r="B10" s="7" t="s">
        <v>64</v>
      </c>
      <c r="C10" s="124">
        <v>323.83357999999998</v>
      </c>
      <c r="D10" s="249"/>
      <c r="E10" s="249"/>
      <c r="F10" s="249"/>
    </row>
    <row r="11" spans="1:6" x14ac:dyDescent="0.35">
      <c r="A11" s="240"/>
      <c r="B11" s="7" t="s">
        <v>65</v>
      </c>
      <c r="C11" s="124">
        <v>299.21911999999998</v>
      </c>
      <c r="D11" s="249"/>
      <c r="E11" s="249"/>
      <c r="F11" s="249"/>
    </row>
    <row r="12" spans="1:6" x14ac:dyDescent="0.35">
      <c r="A12" s="240"/>
      <c r="B12" s="7" t="s">
        <v>66</v>
      </c>
      <c r="C12" s="124">
        <v>620.76637000000005</v>
      </c>
      <c r="D12" s="249"/>
      <c r="E12" s="249"/>
      <c r="F12" s="249"/>
    </row>
    <row r="13" spans="1:6" x14ac:dyDescent="0.35">
      <c r="A13" s="240"/>
      <c r="B13" s="7" t="s">
        <v>67</v>
      </c>
      <c r="C13" s="124" t="s">
        <v>5</v>
      </c>
      <c r="D13" s="249"/>
      <c r="E13" s="249"/>
      <c r="F13" s="249"/>
    </row>
    <row r="14" spans="1:6" x14ac:dyDescent="0.35">
      <c r="A14" s="240"/>
      <c r="B14" s="7" t="s">
        <v>68</v>
      </c>
      <c r="C14" s="124">
        <v>0.51412000000000002</v>
      </c>
      <c r="D14" s="249"/>
      <c r="E14" s="249"/>
      <c r="F14" s="249"/>
    </row>
    <row r="15" spans="1:6" x14ac:dyDescent="0.35">
      <c r="A15" s="240"/>
      <c r="B15" s="53" t="s">
        <v>69</v>
      </c>
      <c r="C15" s="305" t="s">
        <v>5</v>
      </c>
      <c r="D15" s="249"/>
      <c r="E15" s="249"/>
      <c r="F15" s="249"/>
    </row>
    <row r="16" spans="1:6" x14ac:dyDescent="0.35">
      <c r="A16" s="2"/>
      <c r="B16" s="119" t="s">
        <v>14</v>
      </c>
      <c r="C16" s="306">
        <v>1361.1519800000001</v>
      </c>
      <c r="D16" s="249"/>
      <c r="E16" s="249"/>
      <c r="F16" s="249"/>
    </row>
  </sheetData>
  <hyperlinks>
    <hyperlink ref="E1" location="'Pens de retr par gr&amp;sexe H EPST'!A1" display="Variable suivante" xr:uid="{943C32DE-FF4C-454C-BA7D-CD7753E1B4B3}"/>
    <hyperlink ref="E2" location="'Pension de Retr. par grade AC'!A1" display="Variable précédente" xr:uid="{F21F791B-1E4D-43D6-A33E-C193F0654169}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euil40">
    <tabColor theme="0"/>
  </sheetPr>
  <dimension ref="B1:I20"/>
  <sheetViews>
    <sheetView showGridLines="0" workbookViewId="0">
      <selection activeCell="I1" sqref="I1"/>
    </sheetView>
  </sheetViews>
  <sheetFormatPr baseColWidth="10" defaultColWidth="11" defaultRowHeight="15.5" x14ac:dyDescent="0.35"/>
  <cols>
    <col min="1" max="2" width="11" style="2"/>
    <col min="3" max="3" width="16.33203125" style="2" customWidth="1"/>
    <col min="4" max="4" width="16.6640625" style="2" customWidth="1"/>
    <col min="5" max="5" width="15.4140625" style="2" customWidth="1"/>
    <col min="6" max="7" width="11" style="2"/>
    <col min="8" max="8" width="18.1640625" style="2" customWidth="1"/>
    <col min="9" max="9" width="17.33203125" style="2" bestFit="1" customWidth="1"/>
    <col min="10" max="16384" width="11" style="2"/>
  </cols>
  <sheetData>
    <row r="1" spans="2:9" x14ac:dyDescent="0.35">
      <c r="I1" s="93" t="s">
        <v>260</v>
      </c>
    </row>
    <row r="2" spans="2:9" ht="18" x14ac:dyDescent="0.4">
      <c r="B2" s="92" t="s">
        <v>1168</v>
      </c>
      <c r="I2" s="252" t="s">
        <v>261</v>
      </c>
    </row>
    <row r="4" spans="2:9" x14ac:dyDescent="0.35">
      <c r="B4" s="49" t="s">
        <v>58</v>
      </c>
      <c r="C4" s="54" t="s">
        <v>82</v>
      </c>
      <c r="D4" s="54" t="s">
        <v>83</v>
      </c>
      <c r="E4" s="54" t="s">
        <v>14</v>
      </c>
    </row>
    <row r="5" spans="2:9" x14ac:dyDescent="0.35">
      <c r="B5" s="7" t="s">
        <v>59</v>
      </c>
      <c r="C5" s="8">
        <v>4901371529</v>
      </c>
      <c r="D5" s="8">
        <v>943093106</v>
      </c>
      <c r="E5" s="107">
        <v>5844464635</v>
      </c>
      <c r="G5" s="188"/>
      <c r="H5" s="188"/>
    </row>
    <row r="6" spans="2:9" x14ac:dyDescent="0.35">
      <c r="B6" s="7" t="s">
        <v>60</v>
      </c>
      <c r="C6" s="8">
        <v>170274241</v>
      </c>
      <c r="D6" s="8">
        <v>36310190</v>
      </c>
      <c r="E6" s="107">
        <v>206584431</v>
      </c>
      <c r="H6" s="188"/>
    </row>
    <row r="7" spans="2:9" x14ac:dyDescent="0.35">
      <c r="B7" s="7" t="s">
        <v>61</v>
      </c>
      <c r="C7" s="8">
        <v>1112491643</v>
      </c>
      <c r="D7" s="8">
        <v>166301525</v>
      </c>
      <c r="E7" s="107">
        <v>1278793168</v>
      </c>
      <c r="H7" s="188"/>
    </row>
    <row r="8" spans="2:9" x14ac:dyDescent="0.35">
      <c r="B8" s="7" t="s">
        <v>62</v>
      </c>
      <c r="C8" s="8">
        <v>1240393767</v>
      </c>
      <c r="D8" s="8">
        <v>298646694</v>
      </c>
      <c r="E8" s="107">
        <v>1539040461</v>
      </c>
      <c r="H8" s="188"/>
    </row>
    <row r="9" spans="2:9" x14ac:dyDescent="0.35">
      <c r="B9" s="7" t="s">
        <v>63</v>
      </c>
      <c r="C9" s="8">
        <v>1024221779</v>
      </c>
      <c r="D9" s="8">
        <v>216356469</v>
      </c>
      <c r="E9" s="107">
        <v>1240578248</v>
      </c>
      <c r="H9" s="188"/>
    </row>
    <row r="10" spans="2:9" x14ac:dyDescent="0.35">
      <c r="B10" s="7" t="s">
        <v>64</v>
      </c>
      <c r="C10" s="8">
        <v>621319829</v>
      </c>
      <c r="D10" s="8">
        <v>146458440</v>
      </c>
      <c r="E10" s="107">
        <v>767778269</v>
      </c>
      <c r="H10" s="188"/>
    </row>
    <row r="11" spans="2:9" x14ac:dyDescent="0.35">
      <c r="B11" s="7" t="s">
        <v>65</v>
      </c>
      <c r="C11" s="8">
        <v>574880556</v>
      </c>
      <c r="D11" s="8">
        <v>116379170</v>
      </c>
      <c r="E11" s="107">
        <v>691259726</v>
      </c>
      <c r="H11" s="188"/>
    </row>
    <row r="12" spans="2:9" x14ac:dyDescent="0.35">
      <c r="B12" s="7" t="s">
        <v>66</v>
      </c>
      <c r="C12" s="8">
        <v>459484053</v>
      </c>
      <c r="D12" s="8">
        <v>88916470</v>
      </c>
      <c r="E12" s="107">
        <v>548400523</v>
      </c>
      <c r="H12" s="188"/>
    </row>
    <row r="13" spans="2:9" x14ac:dyDescent="0.35">
      <c r="B13" s="7" t="s">
        <v>67</v>
      </c>
      <c r="C13" s="8">
        <v>318113800</v>
      </c>
      <c r="D13" s="8">
        <v>42902010</v>
      </c>
      <c r="E13" s="107">
        <v>361015810</v>
      </c>
      <c r="H13" s="188"/>
    </row>
    <row r="14" spans="2:9" x14ac:dyDescent="0.35">
      <c r="B14" s="7" t="s">
        <v>68</v>
      </c>
      <c r="C14" s="8">
        <v>140037590</v>
      </c>
      <c r="D14" s="8">
        <v>46619570</v>
      </c>
      <c r="E14" s="107">
        <v>186657160</v>
      </c>
      <c r="H14" s="188"/>
    </row>
    <row r="15" spans="2:9" x14ac:dyDescent="0.35">
      <c r="B15" s="53" t="s">
        <v>69</v>
      </c>
      <c r="C15" s="116">
        <v>56291570</v>
      </c>
      <c r="D15" s="116">
        <v>8214940</v>
      </c>
      <c r="E15" s="138">
        <v>64506510</v>
      </c>
      <c r="H15" s="188"/>
    </row>
    <row r="16" spans="2:9" x14ac:dyDescent="0.35">
      <c r="B16" s="49" t="s">
        <v>14</v>
      </c>
      <c r="C16" s="139">
        <v>10618880357</v>
      </c>
      <c r="D16" s="139">
        <v>2110198584</v>
      </c>
      <c r="E16" s="106">
        <v>12729078941</v>
      </c>
      <c r="H16" s="188"/>
    </row>
    <row r="19" spans="3:4" x14ac:dyDescent="0.35">
      <c r="C19" s="187"/>
      <c r="D19" s="187"/>
    </row>
    <row r="20" spans="3:4" x14ac:dyDescent="0.35">
      <c r="C20" s="187"/>
      <c r="D20" s="187"/>
    </row>
  </sheetData>
  <hyperlinks>
    <hyperlink ref="I1" location="'Pens de retr par gr&amp;sexe EPST'!A1" display="Variable suivante" xr:uid="{00000000-0004-0000-2700-000000000000}"/>
    <hyperlink ref="I2" location="'Pens de retr par grade EPST'!A1" display="Variable précédente" xr:uid="{00000000-0004-0000-2700-000001000000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F630-3489-4D63-9F60-FB3D1BCBF321}">
  <sheetPr>
    <tabColor theme="0"/>
  </sheetPr>
  <dimension ref="A1:I16"/>
  <sheetViews>
    <sheetView workbookViewId="0">
      <selection activeCell="I1" sqref="I1"/>
    </sheetView>
  </sheetViews>
  <sheetFormatPr baseColWidth="10" defaultColWidth="10.6640625" defaultRowHeight="15.5" x14ac:dyDescent="0.35"/>
  <cols>
    <col min="1" max="2" width="10.6640625" style="248"/>
    <col min="3" max="3" width="12.4140625" style="248" customWidth="1"/>
    <col min="4" max="4" width="14.4140625" style="248" customWidth="1"/>
    <col min="5" max="5" width="16.75" style="248" customWidth="1"/>
    <col min="6" max="7" width="10.6640625" style="248"/>
    <col min="8" max="8" width="11.5" style="248" customWidth="1"/>
    <col min="9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</row>
    <row r="2" spans="1:9" ht="18" x14ac:dyDescent="0.4">
      <c r="A2" s="240"/>
      <c r="B2" s="256" t="s">
        <v>1171</v>
      </c>
      <c r="C2" s="240"/>
      <c r="D2" s="240"/>
      <c r="E2" s="240"/>
      <c r="F2" s="240"/>
      <c r="G2" s="240"/>
      <c r="H2" s="240"/>
      <c r="I2" s="252" t="s">
        <v>261</v>
      </c>
    </row>
    <row r="3" spans="1:9" x14ac:dyDescent="0.35">
      <c r="A3" s="240"/>
      <c r="B3" s="240"/>
      <c r="C3" s="240"/>
      <c r="D3" s="240"/>
      <c r="E3" s="240"/>
      <c r="F3" s="240"/>
      <c r="G3" s="240"/>
      <c r="H3" s="240"/>
      <c r="I3" s="240"/>
    </row>
    <row r="4" spans="1:9" x14ac:dyDescent="0.35">
      <c r="A4" s="240"/>
      <c r="B4" s="49" t="s">
        <v>58</v>
      </c>
      <c r="C4" s="54" t="s">
        <v>82</v>
      </c>
      <c r="D4" s="54" t="s">
        <v>83</v>
      </c>
      <c r="E4" s="54" t="s">
        <v>14</v>
      </c>
      <c r="F4" s="240"/>
      <c r="G4" s="240"/>
      <c r="H4" s="240"/>
      <c r="I4" s="240"/>
    </row>
    <row r="5" spans="1:9" x14ac:dyDescent="0.35">
      <c r="A5" s="240"/>
      <c r="B5" s="7" t="s">
        <v>59</v>
      </c>
      <c r="C5" s="8" t="s">
        <v>5</v>
      </c>
      <c r="D5" s="8" t="s">
        <v>5</v>
      </c>
      <c r="E5" s="107">
        <v>0</v>
      </c>
      <c r="F5" s="240"/>
      <c r="G5" s="307"/>
      <c r="H5" s="307"/>
      <c r="I5" s="240"/>
    </row>
    <row r="6" spans="1:9" x14ac:dyDescent="0.35">
      <c r="A6" s="240"/>
      <c r="B6" s="7" t="s">
        <v>60</v>
      </c>
      <c r="C6" s="8" t="s">
        <v>5</v>
      </c>
      <c r="D6" s="8" t="s">
        <v>5</v>
      </c>
      <c r="E6" s="107">
        <v>0</v>
      </c>
      <c r="F6" s="240"/>
      <c r="G6" s="240"/>
      <c r="H6" s="307"/>
      <c r="I6" s="240"/>
    </row>
    <row r="7" spans="1:9" x14ac:dyDescent="0.35">
      <c r="A7" s="240"/>
      <c r="B7" s="7" t="s">
        <v>61</v>
      </c>
      <c r="C7" s="8">
        <v>2739580</v>
      </c>
      <c r="D7" s="8" t="s">
        <v>5</v>
      </c>
      <c r="E7" s="107">
        <v>0</v>
      </c>
      <c r="F7" s="240"/>
      <c r="G7" s="240"/>
      <c r="H7" s="307"/>
      <c r="I7" s="240"/>
    </row>
    <row r="8" spans="1:9" x14ac:dyDescent="0.35">
      <c r="A8" s="240"/>
      <c r="B8" s="7" t="s">
        <v>62</v>
      </c>
      <c r="C8" s="8">
        <v>48733650</v>
      </c>
      <c r="D8" s="8">
        <v>2688030</v>
      </c>
      <c r="E8" s="107">
        <v>51421680</v>
      </c>
      <c r="F8" s="240"/>
      <c r="G8" s="240"/>
      <c r="H8" s="307"/>
      <c r="I8" s="240"/>
    </row>
    <row r="9" spans="1:9" x14ac:dyDescent="0.35">
      <c r="A9" s="240"/>
      <c r="B9" s="7" t="s">
        <v>63</v>
      </c>
      <c r="C9" s="8">
        <v>51189910</v>
      </c>
      <c r="D9" s="8">
        <v>8776920</v>
      </c>
      <c r="E9" s="107">
        <v>59966830</v>
      </c>
      <c r="F9" s="240"/>
      <c r="G9" s="240"/>
      <c r="H9" s="307"/>
      <c r="I9" s="240"/>
    </row>
    <row r="10" spans="1:9" x14ac:dyDescent="0.35">
      <c r="A10" s="240"/>
      <c r="B10" s="7" t="s">
        <v>64</v>
      </c>
      <c r="C10" s="8">
        <v>255573050</v>
      </c>
      <c r="D10" s="8">
        <v>45089430</v>
      </c>
      <c r="E10" s="107">
        <v>300662480</v>
      </c>
      <c r="F10" s="240"/>
      <c r="G10" s="240"/>
      <c r="H10" s="307"/>
      <c r="I10" s="240"/>
    </row>
    <row r="11" spans="1:9" x14ac:dyDescent="0.35">
      <c r="A11" s="240"/>
      <c r="B11" s="7" t="s">
        <v>65</v>
      </c>
      <c r="C11" s="8">
        <v>231251296</v>
      </c>
      <c r="D11" s="8">
        <v>79288320</v>
      </c>
      <c r="E11" s="107">
        <v>310539616</v>
      </c>
      <c r="F11" s="240"/>
      <c r="G11" s="240"/>
      <c r="H11" s="307"/>
      <c r="I11" s="240"/>
    </row>
    <row r="12" spans="1:9" x14ac:dyDescent="0.35">
      <c r="A12" s="240"/>
      <c r="B12" s="7" t="s">
        <v>66</v>
      </c>
      <c r="C12" s="8">
        <v>385993030</v>
      </c>
      <c r="D12" s="8">
        <v>188086290</v>
      </c>
      <c r="E12" s="107">
        <v>574079320</v>
      </c>
      <c r="F12" s="240"/>
      <c r="G12" s="240"/>
      <c r="H12" s="307"/>
      <c r="I12" s="240"/>
    </row>
    <row r="13" spans="1:9" x14ac:dyDescent="0.35">
      <c r="A13" s="240"/>
      <c r="B13" s="7" t="s">
        <v>67</v>
      </c>
      <c r="C13" s="8" t="s">
        <v>5</v>
      </c>
      <c r="D13" s="8">
        <v>61220370</v>
      </c>
      <c r="E13" s="107" t="s">
        <v>5</v>
      </c>
      <c r="F13" s="240"/>
      <c r="G13" s="240"/>
      <c r="H13" s="307"/>
      <c r="I13" s="240"/>
    </row>
    <row r="14" spans="1:9" x14ac:dyDescent="0.35">
      <c r="A14" s="240"/>
      <c r="B14" s="7" t="s">
        <v>68</v>
      </c>
      <c r="C14" s="8">
        <v>522360</v>
      </c>
      <c r="D14" s="8" t="s">
        <v>5</v>
      </c>
      <c r="E14" s="107">
        <v>522360</v>
      </c>
      <c r="F14" s="240"/>
      <c r="G14" s="240"/>
      <c r="H14" s="307"/>
      <c r="I14" s="240"/>
    </row>
    <row r="15" spans="1:9" x14ac:dyDescent="0.35">
      <c r="A15" s="240"/>
      <c r="B15" s="53" t="s">
        <v>69</v>
      </c>
      <c r="C15" s="116" t="s">
        <v>5</v>
      </c>
      <c r="D15" s="116" t="s">
        <v>5</v>
      </c>
      <c r="E15" s="138" t="s">
        <v>5</v>
      </c>
      <c r="F15" s="240"/>
      <c r="G15" s="240"/>
      <c r="H15" s="307"/>
      <c r="I15" s="240"/>
    </row>
    <row r="16" spans="1:9" x14ac:dyDescent="0.35">
      <c r="A16" s="240"/>
      <c r="B16" s="49" t="s">
        <v>14</v>
      </c>
      <c r="C16" s="139">
        <v>976002876</v>
      </c>
      <c r="D16" s="139">
        <v>385149360</v>
      </c>
      <c r="E16" s="106">
        <v>1361152236</v>
      </c>
      <c r="F16" s="240"/>
      <c r="G16" s="240"/>
      <c r="H16" s="307"/>
      <c r="I16" s="240"/>
    </row>
  </sheetData>
  <hyperlinks>
    <hyperlink ref="I1" location="'Pens de retr par gr&amp;Age H EPST'!A1" display="Variable suivante" xr:uid="{89A3AEC2-3B10-476C-A95E-184C5E76CB77}"/>
    <hyperlink ref="I2" location="'Pens de retr par gr&amp;sexe H EPST'!A1" display="Variable précédente" xr:uid="{F84D2CD8-0A62-41E4-BD70-1592F65D801C}"/>
  </hyperlink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CCBA-DBA9-4A11-9125-ADDD3505CF9B}">
  <sheetPr>
    <tabColor theme="0"/>
  </sheetPr>
  <dimension ref="A1:I17"/>
  <sheetViews>
    <sheetView workbookViewId="0">
      <selection activeCell="I1" sqref="I1"/>
    </sheetView>
  </sheetViews>
  <sheetFormatPr baseColWidth="10" defaultColWidth="10.6640625" defaultRowHeight="15.5" x14ac:dyDescent="0.35"/>
  <cols>
    <col min="1" max="1" width="10.6640625" style="248"/>
    <col min="2" max="2" width="12.4140625" style="248" customWidth="1"/>
    <col min="3" max="3" width="12.08203125" style="248" customWidth="1"/>
    <col min="4" max="4" width="12.58203125" style="248" customWidth="1"/>
    <col min="5" max="5" width="13.33203125" style="248" customWidth="1"/>
    <col min="6" max="6" width="13.75" style="248" customWidth="1"/>
    <col min="7" max="7" width="14.75" style="248" customWidth="1"/>
    <col min="8" max="8" width="17.58203125" style="248" customWidth="1"/>
    <col min="9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</row>
    <row r="2" spans="1:9" ht="18" x14ac:dyDescent="0.4">
      <c r="A2" s="240"/>
      <c r="B2" s="256" t="s">
        <v>1169</v>
      </c>
      <c r="C2" s="240"/>
      <c r="D2" s="240"/>
      <c r="E2" s="240"/>
      <c r="F2" s="240"/>
      <c r="G2" s="240"/>
      <c r="H2" s="240"/>
      <c r="I2" s="252" t="s">
        <v>261</v>
      </c>
    </row>
    <row r="3" spans="1:9" ht="18" x14ac:dyDescent="0.4">
      <c r="A3" s="240"/>
      <c r="B3" s="256"/>
      <c r="C3" s="240"/>
      <c r="D3" s="240"/>
      <c r="E3" s="240"/>
      <c r="F3" s="240"/>
      <c r="G3" s="240"/>
      <c r="H3" s="240"/>
      <c r="I3" s="252"/>
    </row>
    <row r="4" spans="1:9" x14ac:dyDescent="0.35">
      <c r="A4" s="240"/>
      <c r="B4" s="49" t="s">
        <v>101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  <c r="I4" s="240"/>
    </row>
    <row r="5" spans="1:9" x14ac:dyDescent="0.35">
      <c r="B5" s="7" t="s">
        <v>59</v>
      </c>
      <c r="C5" s="8">
        <v>82811010</v>
      </c>
      <c r="D5" s="8">
        <v>1084018460</v>
      </c>
      <c r="E5" s="8">
        <v>2235468447</v>
      </c>
      <c r="F5" s="8">
        <v>1396505320</v>
      </c>
      <c r="G5" s="8">
        <v>1045661398</v>
      </c>
      <c r="H5" s="383">
        <v>5844464635</v>
      </c>
    </row>
    <row r="6" spans="1:9" x14ac:dyDescent="0.35">
      <c r="B6" s="7" t="s">
        <v>60</v>
      </c>
      <c r="C6" s="8">
        <v>5924760</v>
      </c>
      <c r="D6" s="8">
        <v>35429540</v>
      </c>
      <c r="E6" s="8">
        <v>56232815</v>
      </c>
      <c r="F6" s="8">
        <v>49669921</v>
      </c>
      <c r="G6" s="8">
        <v>59327395</v>
      </c>
      <c r="H6" s="383">
        <v>206584431</v>
      </c>
    </row>
    <row r="7" spans="1:9" x14ac:dyDescent="0.35">
      <c r="B7" s="7" t="s">
        <v>61</v>
      </c>
      <c r="C7" s="8">
        <v>46961380</v>
      </c>
      <c r="D7" s="8">
        <v>151214323</v>
      </c>
      <c r="E7" s="8">
        <v>346952105</v>
      </c>
      <c r="F7" s="8">
        <v>428281385</v>
      </c>
      <c r="G7" s="8">
        <v>305383975</v>
      </c>
      <c r="H7" s="383">
        <v>1278793168</v>
      </c>
    </row>
    <row r="8" spans="1:9" x14ac:dyDescent="0.35">
      <c r="B8" s="7" t="s">
        <v>62</v>
      </c>
      <c r="C8" s="8">
        <v>66674830</v>
      </c>
      <c r="D8" s="8">
        <v>168570633</v>
      </c>
      <c r="E8" s="8">
        <v>453529374</v>
      </c>
      <c r="F8" s="8">
        <v>484795213</v>
      </c>
      <c r="G8" s="8">
        <v>365470411</v>
      </c>
      <c r="H8" s="383">
        <v>1539040461</v>
      </c>
    </row>
    <row r="9" spans="1:9" x14ac:dyDescent="0.35">
      <c r="B9" s="7" t="s">
        <v>63</v>
      </c>
      <c r="C9" s="8">
        <v>65532261</v>
      </c>
      <c r="D9" s="8">
        <v>148106558</v>
      </c>
      <c r="E9" s="8">
        <v>284570462</v>
      </c>
      <c r="F9" s="8">
        <v>334588448</v>
      </c>
      <c r="G9" s="8">
        <v>407780519</v>
      </c>
      <c r="H9" s="383">
        <v>1240578248</v>
      </c>
    </row>
    <row r="10" spans="1:9" x14ac:dyDescent="0.35">
      <c r="B10" s="7" t="s">
        <v>64</v>
      </c>
      <c r="C10" s="8">
        <v>53064620</v>
      </c>
      <c r="D10" s="8">
        <v>86494670</v>
      </c>
      <c r="E10" s="8">
        <v>209068911</v>
      </c>
      <c r="F10" s="8">
        <v>208144630</v>
      </c>
      <c r="G10" s="8">
        <v>211005438</v>
      </c>
      <c r="H10" s="383">
        <v>767778269</v>
      </c>
    </row>
    <row r="11" spans="1:9" x14ac:dyDescent="0.35">
      <c r="B11" s="7" t="s">
        <v>65</v>
      </c>
      <c r="C11" s="8">
        <v>18353760</v>
      </c>
      <c r="D11" s="8">
        <v>54867860</v>
      </c>
      <c r="E11" s="8">
        <v>132739040</v>
      </c>
      <c r="F11" s="8">
        <v>167512880</v>
      </c>
      <c r="G11" s="8">
        <v>317786186</v>
      </c>
      <c r="H11" s="383">
        <v>691259726</v>
      </c>
    </row>
    <row r="12" spans="1:9" x14ac:dyDescent="0.35">
      <c r="B12" s="7" t="s">
        <v>66</v>
      </c>
      <c r="C12" s="8">
        <v>24343030</v>
      </c>
      <c r="D12" s="8">
        <v>40912700</v>
      </c>
      <c r="E12" s="8">
        <v>110145710</v>
      </c>
      <c r="F12" s="8">
        <v>161388703</v>
      </c>
      <c r="G12" s="8">
        <v>211610380</v>
      </c>
      <c r="H12" s="383">
        <v>548400523</v>
      </c>
    </row>
    <row r="13" spans="1:9" x14ac:dyDescent="0.35">
      <c r="B13" s="7" t="s">
        <v>67</v>
      </c>
      <c r="C13" s="8">
        <v>12211500</v>
      </c>
      <c r="D13" s="8">
        <v>22262890</v>
      </c>
      <c r="E13" s="8">
        <v>63816600</v>
      </c>
      <c r="F13" s="8">
        <v>80613940</v>
      </c>
      <c r="G13" s="8">
        <v>182110880</v>
      </c>
      <c r="H13" s="383">
        <v>361015810</v>
      </c>
    </row>
    <row r="14" spans="1:9" x14ac:dyDescent="0.35">
      <c r="B14" s="7" t="s">
        <v>68</v>
      </c>
      <c r="C14" s="8">
        <v>7396840</v>
      </c>
      <c r="D14" s="8">
        <v>11005750</v>
      </c>
      <c r="E14" s="8">
        <v>31440440</v>
      </c>
      <c r="F14" s="8">
        <v>38448050</v>
      </c>
      <c r="G14" s="8">
        <v>98366080</v>
      </c>
      <c r="H14" s="383">
        <v>186657160</v>
      </c>
    </row>
    <row r="15" spans="1:9" x14ac:dyDescent="0.35">
      <c r="B15" s="148" t="s">
        <v>69</v>
      </c>
      <c r="C15" s="8">
        <v>3848560</v>
      </c>
      <c r="D15" s="8">
        <v>2350070</v>
      </c>
      <c r="E15" s="8">
        <v>10895430</v>
      </c>
      <c r="F15" s="8">
        <v>9449710</v>
      </c>
      <c r="G15" s="8">
        <v>37962740</v>
      </c>
      <c r="H15" s="383">
        <v>64506510</v>
      </c>
    </row>
    <row r="16" spans="1:9" x14ac:dyDescent="0.35">
      <c r="B16" s="90" t="s">
        <v>14</v>
      </c>
      <c r="C16" s="382">
        <v>387122551</v>
      </c>
      <c r="D16" s="382">
        <v>1805233454</v>
      </c>
      <c r="E16" s="382">
        <v>3934859334</v>
      </c>
      <c r="F16" s="382">
        <v>3359398200</v>
      </c>
      <c r="G16" s="382">
        <v>3242465402</v>
      </c>
      <c r="H16" s="106">
        <v>12729078941</v>
      </c>
    </row>
    <row r="17" spans="2:8" x14ac:dyDescent="0.35">
      <c r="B17" s="308" t="s">
        <v>7</v>
      </c>
      <c r="C17" s="381">
        <f t="shared" ref="C17:H17" si="0">C16/$H$16</f>
        <v>3.0412455826091967E-2</v>
      </c>
      <c r="D17" s="381">
        <f t="shared" si="0"/>
        <v>0.14181964479656062</v>
      </c>
      <c r="E17" s="381">
        <f t="shared" si="0"/>
        <v>0.30912364926310026</v>
      </c>
      <c r="F17" s="381">
        <f t="shared" si="0"/>
        <v>0.26391526170675822</v>
      </c>
      <c r="G17" s="381">
        <f t="shared" si="0"/>
        <v>0.25472898840748892</v>
      </c>
      <c r="H17" s="381">
        <f t="shared" si="0"/>
        <v>1</v>
      </c>
    </row>
  </sheetData>
  <hyperlinks>
    <hyperlink ref="I1" location="'Pens retr par grad&amp;Age EPST'!A1" display="Variable suivante" xr:uid="{DBC829DD-B555-47B6-B953-F698CFEFD475}"/>
    <hyperlink ref="I2" location="'Pens de retr par gr&amp;sexe EPST'!A1" display="Variable précédente" xr:uid="{9780E448-B6C8-4D0F-8226-23546DCCE97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0"/>
  </sheetPr>
  <dimension ref="A1:H31"/>
  <sheetViews>
    <sheetView showGridLines="0" workbookViewId="0">
      <selection activeCell="G1" sqref="G1"/>
    </sheetView>
  </sheetViews>
  <sheetFormatPr baseColWidth="10" defaultColWidth="11" defaultRowHeight="15.5" x14ac:dyDescent="0.35"/>
  <cols>
    <col min="1" max="2" width="11" style="12"/>
    <col min="3" max="3" width="16.33203125" style="12" customWidth="1"/>
    <col min="4" max="4" width="16" style="12" customWidth="1"/>
    <col min="5" max="5" width="16.25" style="12" customWidth="1"/>
    <col min="6" max="6" width="11" style="12"/>
    <col min="7" max="7" width="19" style="12" bestFit="1" customWidth="1"/>
    <col min="8" max="16384" width="11" style="12"/>
  </cols>
  <sheetData>
    <row r="1" spans="1:8" x14ac:dyDescent="0.35">
      <c r="A1" s="16"/>
      <c r="G1" s="93" t="s">
        <v>260</v>
      </c>
    </row>
    <row r="2" spans="1:8" ht="18" x14ac:dyDescent="0.4">
      <c r="B2" s="11" t="s">
        <v>1108</v>
      </c>
      <c r="G2" s="94" t="s">
        <v>261</v>
      </c>
    </row>
    <row r="4" spans="1:8" x14ac:dyDescent="0.35">
      <c r="B4" s="17" t="s">
        <v>6</v>
      </c>
      <c r="C4" s="20" t="s">
        <v>16</v>
      </c>
      <c r="D4" s="13">
        <v>2023</v>
      </c>
      <c r="E4" s="13" t="s">
        <v>7</v>
      </c>
    </row>
    <row r="5" spans="1:8" x14ac:dyDescent="0.35">
      <c r="B5" s="7">
        <v>1</v>
      </c>
      <c r="C5" s="7" t="s">
        <v>407</v>
      </c>
      <c r="D5" s="8" t="s">
        <v>520</v>
      </c>
      <c r="E5" s="339">
        <v>1.0999999999999999E-2</v>
      </c>
    </row>
    <row r="6" spans="1:8" x14ac:dyDescent="0.35">
      <c r="B6" s="7">
        <v>2</v>
      </c>
      <c r="C6" s="7" t="s">
        <v>8</v>
      </c>
      <c r="D6" s="8" t="s">
        <v>521</v>
      </c>
      <c r="E6" s="339">
        <v>3.39E-2</v>
      </c>
    </row>
    <row r="7" spans="1:8" x14ac:dyDescent="0.35">
      <c r="B7" s="7">
        <v>3</v>
      </c>
      <c r="C7" s="7" t="s">
        <v>408</v>
      </c>
      <c r="D7" s="8" t="s">
        <v>522</v>
      </c>
      <c r="E7" s="339">
        <v>3.7100000000000001E-2</v>
      </c>
      <c r="H7" s="22"/>
    </row>
    <row r="8" spans="1:8" x14ac:dyDescent="0.35">
      <c r="B8" s="7">
        <v>4</v>
      </c>
      <c r="C8" s="7" t="s">
        <v>409</v>
      </c>
      <c r="D8" s="8" t="s">
        <v>523</v>
      </c>
      <c r="E8" s="339">
        <v>8.5000000000000006E-3</v>
      </c>
    </row>
    <row r="9" spans="1:8" x14ac:dyDescent="0.35">
      <c r="B9" s="7">
        <v>5</v>
      </c>
      <c r="C9" s="7" t="s">
        <v>410</v>
      </c>
      <c r="D9" s="8" t="s">
        <v>524</v>
      </c>
      <c r="E9" s="339">
        <v>1.11E-2</v>
      </c>
    </row>
    <row r="10" spans="1:8" x14ac:dyDescent="0.35">
      <c r="B10" s="7">
        <v>6</v>
      </c>
      <c r="C10" s="7" t="s">
        <v>411</v>
      </c>
      <c r="D10" s="8" t="s">
        <v>525</v>
      </c>
      <c r="E10" s="339">
        <v>1.3599999999999999E-2</v>
      </c>
    </row>
    <row r="11" spans="1:8" x14ac:dyDescent="0.35">
      <c r="B11" s="7">
        <v>7</v>
      </c>
      <c r="C11" s="7" t="s">
        <v>412</v>
      </c>
      <c r="D11" s="8" t="s">
        <v>526</v>
      </c>
      <c r="E11" s="339">
        <v>1.8800000000000001E-2</v>
      </c>
    </row>
    <row r="12" spans="1:8" x14ac:dyDescent="0.35">
      <c r="B12" s="7">
        <v>8</v>
      </c>
      <c r="C12" s="7" t="s">
        <v>413</v>
      </c>
      <c r="D12" s="8" t="s">
        <v>527</v>
      </c>
      <c r="E12" s="339">
        <v>4.3799999999999999E-2</v>
      </c>
    </row>
    <row r="13" spans="1:8" x14ac:dyDescent="0.35">
      <c r="B13" s="7">
        <v>9</v>
      </c>
      <c r="C13" s="7" t="s">
        <v>414</v>
      </c>
      <c r="D13" s="8" t="s">
        <v>528</v>
      </c>
      <c r="E13" s="339">
        <v>4.4400000000000002E-2</v>
      </c>
    </row>
    <row r="14" spans="1:8" x14ac:dyDescent="0.35">
      <c r="B14" s="7">
        <v>10</v>
      </c>
      <c r="C14" s="7" t="s">
        <v>10</v>
      </c>
      <c r="D14" s="8" t="s">
        <v>529</v>
      </c>
      <c r="E14" s="339">
        <v>0.37309999999999999</v>
      </c>
    </row>
    <row r="15" spans="1:8" x14ac:dyDescent="0.35">
      <c r="B15" s="7">
        <v>11</v>
      </c>
      <c r="C15" s="7" t="s">
        <v>415</v>
      </c>
      <c r="D15" s="8" t="s">
        <v>530</v>
      </c>
      <c r="E15" s="339">
        <v>5.9900000000000002E-2</v>
      </c>
    </row>
    <row r="16" spans="1:8" x14ac:dyDescent="0.35">
      <c r="B16" s="239">
        <v>12</v>
      </c>
      <c r="C16" s="7" t="s">
        <v>416</v>
      </c>
      <c r="D16" s="8" t="s">
        <v>531</v>
      </c>
      <c r="E16" s="339">
        <v>2.3400000000000001E-2</v>
      </c>
    </row>
    <row r="17" spans="2:5" x14ac:dyDescent="0.35">
      <c r="B17" s="7">
        <v>13</v>
      </c>
      <c r="C17" s="7" t="s">
        <v>417</v>
      </c>
      <c r="D17" s="8" t="s">
        <v>532</v>
      </c>
      <c r="E17" s="339">
        <v>4.6300000000000001E-2</v>
      </c>
    </row>
    <row r="18" spans="2:5" x14ac:dyDescent="0.35">
      <c r="B18" s="7">
        <v>14</v>
      </c>
      <c r="C18" s="7" t="s">
        <v>418</v>
      </c>
      <c r="D18" s="8" t="s">
        <v>533</v>
      </c>
      <c r="E18" s="339">
        <v>2.1899999999999999E-2</v>
      </c>
    </row>
    <row r="19" spans="2:5" x14ac:dyDescent="0.35">
      <c r="B19" s="7">
        <v>15</v>
      </c>
      <c r="C19" s="7" t="s">
        <v>419</v>
      </c>
      <c r="D19" s="8" t="s">
        <v>534</v>
      </c>
      <c r="E19" s="339">
        <v>1.18E-2</v>
      </c>
    </row>
    <row r="20" spans="2:5" x14ac:dyDescent="0.35">
      <c r="B20" s="7">
        <v>16</v>
      </c>
      <c r="C20" s="7" t="s">
        <v>420</v>
      </c>
      <c r="D20" s="8" t="s">
        <v>535</v>
      </c>
      <c r="E20" s="339">
        <v>2.07E-2</v>
      </c>
    </row>
    <row r="21" spans="2:5" x14ac:dyDescent="0.35">
      <c r="B21" s="7">
        <v>17</v>
      </c>
      <c r="C21" s="7" t="s">
        <v>11</v>
      </c>
      <c r="D21" s="8" t="s">
        <v>536</v>
      </c>
      <c r="E21" s="339">
        <v>1.84E-2</v>
      </c>
    </row>
    <row r="22" spans="2:5" x14ac:dyDescent="0.35">
      <c r="B22" s="7">
        <v>18</v>
      </c>
      <c r="C22" s="7" t="s">
        <v>421</v>
      </c>
      <c r="D22" s="8" t="s">
        <v>537</v>
      </c>
      <c r="E22" s="339">
        <v>2.8299999999999999E-2</v>
      </c>
    </row>
    <row r="23" spans="2:5" x14ac:dyDescent="0.35">
      <c r="B23" s="7">
        <v>19</v>
      </c>
      <c r="C23" s="7" t="s">
        <v>422</v>
      </c>
      <c r="D23" s="8" t="s">
        <v>538</v>
      </c>
      <c r="E23" s="339">
        <v>0.04</v>
      </c>
    </row>
    <row r="24" spans="2:5" x14ac:dyDescent="0.35">
      <c r="B24" s="7">
        <v>20</v>
      </c>
      <c r="C24" s="7" t="s">
        <v>423</v>
      </c>
      <c r="D24" s="8" t="s">
        <v>539</v>
      </c>
      <c r="E24" s="339">
        <v>0.01</v>
      </c>
    </row>
    <row r="25" spans="2:5" x14ac:dyDescent="0.35">
      <c r="B25" s="7">
        <v>21</v>
      </c>
      <c r="C25" s="7" t="s">
        <v>424</v>
      </c>
      <c r="D25" s="8" t="s">
        <v>540</v>
      </c>
      <c r="E25" s="339">
        <v>2.0199999999999999E-2</v>
      </c>
    </row>
    <row r="26" spans="2:5" x14ac:dyDescent="0.35">
      <c r="B26" s="7">
        <v>22</v>
      </c>
      <c r="C26" s="7" t="s">
        <v>425</v>
      </c>
      <c r="D26" s="8" t="s">
        <v>541</v>
      </c>
      <c r="E26" s="339">
        <v>3.09E-2</v>
      </c>
    </row>
    <row r="27" spans="2:5" x14ac:dyDescent="0.35">
      <c r="B27" s="7">
        <v>23</v>
      </c>
      <c r="C27" s="7" t="s">
        <v>426</v>
      </c>
      <c r="D27" s="8" t="s">
        <v>542</v>
      </c>
      <c r="E27" s="339">
        <v>1.2E-2</v>
      </c>
    </row>
    <row r="28" spans="2:5" x14ac:dyDescent="0.35">
      <c r="B28" s="7">
        <v>24</v>
      </c>
      <c r="C28" s="7" t="s">
        <v>427</v>
      </c>
      <c r="D28" s="8" t="s">
        <v>543</v>
      </c>
      <c r="E28" s="339">
        <v>8.9999999999999993E-3</v>
      </c>
    </row>
    <row r="29" spans="2:5" x14ac:dyDescent="0.35">
      <c r="B29" s="7">
        <v>25</v>
      </c>
      <c r="C29" s="7" t="s">
        <v>428</v>
      </c>
      <c r="D29" s="8" t="s">
        <v>544</v>
      </c>
      <c r="E29" s="339">
        <v>3.4700000000000002E-2</v>
      </c>
    </row>
    <row r="30" spans="2:5" x14ac:dyDescent="0.35">
      <c r="B30" s="7">
        <v>26</v>
      </c>
      <c r="C30" s="7" t="s">
        <v>429</v>
      </c>
      <c r="D30" s="8" t="s">
        <v>545</v>
      </c>
      <c r="E30" s="339">
        <v>1.7000000000000001E-2</v>
      </c>
    </row>
    <row r="31" spans="2:5" x14ac:dyDescent="0.35">
      <c r="B31" s="23" t="s">
        <v>14</v>
      </c>
      <c r="C31" s="23"/>
      <c r="D31" s="28" t="s">
        <v>400</v>
      </c>
      <c r="E31" s="359">
        <v>1</v>
      </c>
    </row>
  </sheetData>
  <hyperlinks>
    <hyperlink ref="G1" location="'Cotisants EPST par province'!A1" display="Variable suivante" xr:uid="{00000000-0004-0000-0300-000000000000}"/>
    <hyperlink ref="G2" location="'Cotisants branche des pensions'!A1" display="Variable précédente" xr:uid="{00000000-0004-0000-0300-000001000000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EE3-0FF8-4357-B000-1F97380ACAA6}">
  <sheetPr>
    <tabColor theme="0"/>
  </sheetPr>
  <dimension ref="A1:I17"/>
  <sheetViews>
    <sheetView workbookViewId="0"/>
  </sheetViews>
  <sheetFormatPr baseColWidth="10" defaultColWidth="10.6640625" defaultRowHeight="15.5" x14ac:dyDescent="0.35"/>
  <cols>
    <col min="1" max="1" width="12.4140625" style="248" customWidth="1"/>
    <col min="2" max="2" width="12.1640625" style="248" customWidth="1"/>
    <col min="3" max="3" width="13.08203125" style="248" customWidth="1"/>
    <col min="4" max="4" width="13.5" style="248" customWidth="1"/>
    <col min="5" max="6" width="13.25" style="248" customWidth="1"/>
    <col min="7" max="7" width="14" style="248" customWidth="1"/>
    <col min="8" max="8" width="16.75" style="248" customWidth="1"/>
    <col min="9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</row>
    <row r="2" spans="1:9" ht="18" x14ac:dyDescent="0.4">
      <c r="A2" s="240"/>
      <c r="B2" s="256" t="s">
        <v>1170</v>
      </c>
      <c r="C2" s="240"/>
      <c r="D2" s="240"/>
      <c r="E2" s="240"/>
      <c r="F2" s="240"/>
      <c r="G2" s="240"/>
      <c r="H2" s="240"/>
      <c r="I2" s="252" t="s">
        <v>261</v>
      </c>
    </row>
    <row r="3" spans="1:9" ht="18" x14ac:dyDescent="0.4">
      <c r="A3" s="240"/>
      <c r="B3" s="256"/>
      <c r="C3" s="240"/>
      <c r="D3" s="240"/>
      <c r="E3" s="240"/>
      <c r="F3" s="240"/>
      <c r="G3" s="240"/>
      <c r="H3" s="240"/>
      <c r="I3" s="252"/>
    </row>
    <row r="4" spans="1:9" x14ac:dyDescent="0.35">
      <c r="A4" s="240"/>
      <c r="B4" s="49" t="s">
        <v>101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  <c r="I4" s="240"/>
    </row>
    <row r="5" spans="1:9" x14ac:dyDescent="0.35">
      <c r="B5" s="7" t="s">
        <v>59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  <c r="H5" s="383" t="s">
        <v>5</v>
      </c>
    </row>
    <row r="6" spans="1:9" x14ac:dyDescent="0.35">
      <c r="B6" s="7" t="s">
        <v>60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383" t="s">
        <v>5</v>
      </c>
    </row>
    <row r="7" spans="1:9" x14ac:dyDescent="0.35">
      <c r="B7" s="7" t="s">
        <v>61</v>
      </c>
      <c r="C7" s="8" t="s">
        <v>5</v>
      </c>
      <c r="D7" s="8">
        <v>1137150</v>
      </c>
      <c r="E7" s="8">
        <v>1393020</v>
      </c>
      <c r="F7" s="8" t="s">
        <v>5</v>
      </c>
      <c r="G7" s="8">
        <v>209410</v>
      </c>
      <c r="H7" s="383">
        <v>2739580</v>
      </c>
    </row>
    <row r="8" spans="1:9" x14ac:dyDescent="0.35">
      <c r="B8" s="7" t="s">
        <v>62</v>
      </c>
      <c r="C8" s="8">
        <v>1764630</v>
      </c>
      <c r="D8" s="8">
        <v>17759700</v>
      </c>
      <c r="E8" s="8">
        <v>12438270</v>
      </c>
      <c r="F8" s="8">
        <v>17290980</v>
      </c>
      <c r="G8" s="8">
        <v>2844270</v>
      </c>
      <c r="H8" s="383">
        <v>52097850</v>
      </c>
    </row>
    <row r="9" spans="1:9" x14ac:dyDescent="0.35">
      <c r="B9" s="7" t="s">
        <v>63</v>
      </c>
      <c r="C9" s="8">
        <v>931320</v>
      </c>
      <c r="D9" s="8">
        <v>18256300</v>
      </c>
      <c r="E9" s="8">
        <v>4715010</v>
      </c>
      <c r="F9" s="8">
        <v>20110680</v>
      </c>
      <c r="G9" s="8">
        <v>28464820</v>
      </c>
      <c r="H9" s="383">
        <v>72478130</v>
      </c>
    </row>
    <row r="10" spans="1:9" x14ac:dyDescent="0.35">
      <c r="B10" s="7" t="s">
        <v>64</v>
      </c>
      <c r="C10" s="8">
        <v>20995110</v>
      </c>
      <c r="D10" s="8">
        <v>112461250</v>
      </c>
      <c r="E10" s="8">
        <v>89168460</v>
      </c>
      <c r="F10" s="8">
        <v>54009450</v>
      </c>
      <c r="G10" s="8">
        <v>36701880</v>
      </c>
      <c r="H10" s="383">
        <v>313336150</v>
      </c>
    </row>
    <row r="11" spans="1:9" x14ac:dyDescent="0.35">
      <c r="B11" s="7" t="s">
        <v>65</v>
      </c>
      <c r="C11" s="8">
        <v>20989680</v>
      </c>
      <c r="D11" s="8">
        <v>145029676</v>
      </c>
      <c r="E11" s="8">
        <v>90615350</v>
      </c>
      <c r="F11" s="8">
        <v>27278490</v>
      </c>
      <c r="G11" s="8">
        <v>15304660</v>
      </c>
      <c r="H11" s="383">
        <v>299217856</v>
      </c>
    </row>
    <row r="12" spans="1:9" x14ac:dyDescent="0.35">
      <c r="B12" s="7" t="s">
        <v>66</v>
      </c>
      <c r="C12" s="8">
        <v>8570640</v>
      </c>
      <c r="D12" s="8">
        <v>152008400</v>
      </c>
      <c r="E12" s="8">
        <v>143732860</v>
      </c>
      <c r="F12" s="8">
        <v>169779900</v>
      </c>
      <c r="G12" s="8">
        <v>146668510</v>
      </c>
      <c r="H12" s="383">
        <v>620760310</v>
      </c>
    </row>
    <row r="13" spans="1:9" x14ac:dyDescent="0.35">
      <c r="B13" s="7" t="s">
        <v>67</v>
      </c>
      <c r="C13" s="8" t="s">
        <v>5</v>
      </c>
      <c r="D13" s="8" t="s">
        <v>5</v>
      </c>
      <c r="E13" s="8" t="s">
        <v>5</v>
      </c>
      <c r="F13" s="8" t="s">
        <v>5</v>
      </c>
      <c r="G13" s="8" t="s">
        <v>5</v>
      </c>
      <c r="H13" s="383" t="s">
        <v>5</v>
      </c>
    </row>
    <row r="14" spans="1:9" x14ac:dyDescent="0.35">
      <c r="B14" s="7" t="s">
        <v>68</v>
      </c>
      <c r="C14" s="8" t="s">
        <v>5</v>
      </c>
      <c r="D14" s="8">
        <v>522360</v>
      </c>
      <c r="E14" s="8" t="s">
        <v>5</v>
      </c>
      <c r="F14" s="8" t="s">
        <v>5</v>
      </c>
      <c r="G14" s="8" t="s">
        <v>5</v>
      </c>
      <c r="H14" s="383">
        <v>522360</v>
      </c>
    </row>
    <row r="15" spans="1:9" x14ac:dyDescent="0.35">
      <c r="B15" s="148" t="s">
        <v>69</v>
      </c>
      <c r="C15" s="206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383" t="s">
        <v>5</v>
      </c>
    </row>
    <row r="16" spans="1:9" x14ac:dyDescent="0.35">
      <c r="B16" s="385" t="s">
        <v>14</v>
      </c>
      <c r="C16" s="106">
        <v>53251380</v>
      </c>
      <c r="D16" s="106">
        <v>447174836</v>
      </c>
      <c r="E16" s="106">
        <v>342062970</v>
      </c>
      <c r="F16" s="106">
        <v>288469500</v>
      </c>
      <c r="G16" s="106">
        <v>230193550</v>
      </c>
      <c r="H16" s="106">
        <v>1361152236</v>
      </c>
    </row>
    <row r="17" spans="2:8" x14ac:dyDescent="0.35">
      <c r="B17" s="308" t="s">
        <v>7</v>
      </c>
      <c r="C17" s="381">
        <v>3.9122280808566369E-2</v>
      </c>
      <c r="D17" s="381">
        <v>0.32852668803168317</v>
      </c>
      <c r="E17" s="381">
        <v>0.25130397684627542</v>
      </c>
      <c r="F17" s="381">
        <v>0.21193037220268726</v>
      </c>
      <c r="G17" s="381">
        <v>0.16911668211078779</v>
      </c>
      <c r="H17" s="384">
        <v>1</v>
      </c>
    </row>
  </sheetData>
  <hyperlinks>
    <hyperlink ref="I1" location="'Pens retr par Age&amp;Sexe H EPST'!A1" display="Variable suivante" xr:uid="{7D3420EB-E898-4E0D-B614-507753045433}"/>
    <hyperlink ref="I2" location="'Pens de retr par gr&amp;Age H EPST'!A1" display="Variable précédente" xr:uid="{D9349B61-6AD0-4636-A665-293D38F4A457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6870-0DE7-404E-92B3-F1373D7BE01E}">
  <sheetPr>
    <tabColor theme="0"/>
  </sheetPr>
  <dimension ref="A1:I10"/>
  <sheetViews>
    <sheetView workbookViewId="0">
      <selection activeCell="I2" sqref="I2"/>
    </sheetView>
  </sheetViews>
  <sheetFormatPr baseColWidth="10" defaultColWidth="10.6640625" defaultRowHeight="15.5" x14ac:dyDescent="0.35"/>
  <cols>
    <col min="1" max="1" width="10.6640625" style="248"/>
    <col min="2" max="2" width="17.1640625" style="248" customWidth="1"/>
    <col min="3" max="3" width="20" style="248" customWidth="1"/>
    <col min="4" max="4" width="17.6640625" style="248" customWidth="1"/>
    <col min="5" max="5" width="20" style="248" customWidth="1"/>
    <col min="6" max="7" width="10.6640625" style="248"/>
    <col min="8" max="8" width="16.58203125" style="248" customWidth="1"/>
    <col min="9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250" t="s">
        <v>260</v>
      </c>
    </row>
    <row r="2" spans="1:9" ht="18" x14ac:dyDescent="0.4">
      <c r="A2" s="240"/>
      <c r="B2" s="256" t="s">
        <v>1187</v>
      </c>
      <c r="C2" s="240"/>
      <c r="D2" s="240"/>
      <c r="E2" s="240"/>
      <c r="F2" s="240"/>
      <c r="G2" s="240"/>
      <c r="H2" s="240"/>
      <c r="I2" s="252" t="s">
        <v>261</v>
      </c>
    </row>
    <row r="3" spans="1:9" ht="18" x14ac:dyDescent="0.4">
      <c r="A3" s="240"/>
      <c r="B3" s="256"/>
      <c r="C3" s="240"/>
      <c r="D3" s="240"/>
      <c r="E3" s="240"/>
      <c r="F3" s="240"/>
      <c r="G3" s="240"/>
      <c r="H3" s="240"/>
      <c r="I3" s="250"/>
    </row>
    <row r="4" spans="1:9" x14ac:dyDescent="0.35">
      <c r="B4" s="49" t="s">
        <v>79</v>
      </c>
      <c r="C4" s="54" t="s">
        <v>82</v>
      </c>
      <c r="D4" s="54" t="s">
        <v>83</v>
      </c>
      <c r="E4" s="54" t="s">
        <v>14</v>
      </c>
    </row>
    <row r="5" spans="1:9" x14ac:dyDescent="0.35">
      <c r="B5" s="7" t="s">
        <v>662</v>
      </c>
      <c r="C5" s="8">
        <v>289999191</v>
      </c>
      <c r="D5" s="8">
        <v>97123360</v>
      </c>
      <c r="E5" s="9">
        <v>387122551</v>
      </c>
    </row>
    <row r="6" spans="1:9" x14ac:dyDescent="0.35">
      <c r="B6" s="7" t="s">
        <v>663</v>
      </c>
      <c r="C6" s="8">
        <v>1291955414</v>
      </c>
      <c r="D6" s="8">
        <v>513278040</v>
      </c>
      <c r="E6" s="9">
        <v>1805233454</v>
      </c>
    </row>
    <row r="7" spans="1:9" x14ac:dyDescent="0.35">
      <c r="B7" s="7" t="s">
        <v>664</v>
      </c>
      <c r="C7" s="8">
        <v>3222502105</v>
      </c>
      <c r="D7" s="8">
        <v>712357229</v>
      </c>
      <c r="E7" s="9">
        <v>3934859334</v>
      </c>
    </row>
    <row r="8" spans="1:9" x14ac:dyDescent="0.35">
      <c r="B8" s="7" t="s">
        <v>665</v>
      </c>
      <c r="C8" s="8">
        <v>2903140150</v>
      </c>
      <c r="D8" s="8">
        <v>456258050</v>
      </c>
      <c r="E8" s="9">
        <v>3359398200</v>
      </c>
    </row>
    <row r="9" spans="1:9" x14ac:dyDescent="0.35">
      <c r="B9" s="7" t="s">
        <v>666</v>
      </c>
      <c r="C9" s="8">
        <v>2911283497</v>
      </c>
      <c r="D9" s="8">
        <v>331181905</v>
      </c>
      <c r="E9" s="9">
        <v>3242465402</v>
      </c>
    </row>
    <row r="10" spans="1:9" x14ac:dyDescent="0.35">
      <c r="B10" s="309" t="s">
        <v>14</v>
      </c>
      <c r="C10" s="369">
        <v>10618880357</v>
      </c>
      <c r="D10" s="369">
        <v>2110198584</v>
      </c>
      <c r="E10" s="369">
        <v>12729078941</v>
      </c>
    </row>
  </sheetData>
  <hyperlinks>
    <hyperlink ref="I1" location="'Pens retr par Age&amp;sexe EPST'!A1" display="Variable suivante" xr:uid="{3AC3CAAB-7825-4E2C-8D40-EE225E1672A3}"/>
    <hyperlink ref="I2" location="'Pens retr par grad&amp;Age EPST'!A1" display="Variable précédente" xr:uid="{182AD6D4-C674-493E-8515-7515391A0CA3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710B-E943-44BD-84E9-776B565895E4}">
  <sheetPr>
    <tabColor theme="0"/>
  </sheetPr>
  <dimension ref="A1:I10"/>
  <sheetViews>
    <sheetView workbookViewId="0">
      <selection activeCell="I2" sqref="I2"/>
    </sheetView>
  </sheetViews>
  <sheetFormatPr baseColWidth="10" defaultColWidth="10.6640625" defaultRowHeight="15.5" x14ac:dyDescent="0.35"/>
  <cols>
    <col min="1" max="2" width="10.6640625" style="248"/>
    <col min="3" max="3" width="18.08203125" style="248" customWidth="1"/>
    <col min="4" max="4" width="18.75" style="248" customWidth="1"/>
    <col min="5" max="5" width="22.4140625" style="248" customWidth="1"/>
    <col min="6" max="16384" width="10.6640625" style="248"/>
  </cols>
  <sheetData>
    <row r="1" spans="1:9" x14ac:dyDescent="0.35">
      <c r="A1" s="240"/>
      <c r="B1" s="240"/>
      <c r="C1" s="240"/>
      <c r="D1" s="240"/>
      <c r="E1" s="240"/>
      <c r="F1" s="240"/>
      <c r="G1" s="240"/>
      <c r="H1" s="240"/>
      <c r="I1" s="93" t="s">
        <v>260</v>
      </c>
    </row>
    <row r="2" spans="1:9" ht="18" x14ac:dyDescent="0.4">
      <c r="A2" s="240"/>
      <c r="B2" s="256" t="s">
        <v>1173</v>
      </c>
      <c r="C2" s="240"/>
      <c r="D2" s="240"/>
      <c r="E2" s="240"/>
      <c r="F2" s="240"/>
      <c r="G2" s="240"/>
      <c r="H2" s="240"/>
      <c r="I2" s="252" t="s">
        <v>261</v>
      </c>
    </row>
    <row r="3" spans="1:9" ht="18" x14ac:dyDescent="0.4">
      <c r="A3" s="240"/>
      <c r="B3" s="256"/>
      <c r="C3" s="240"/>
      <c r="D3" s="240"/>
      <c r="E3" s="240"/>
      <c r="F3" s="240"/>
      <c r="G3" s="240"/>
      <c r="H3" s="240"/>
      <c r="I3" s="252"/>
    </row>
    <row r="4" spans="1:9" x14ac:dyDescent="0.35">
      <c r="B4" s="49" t="s">
        <v>79</v>
      </c>
      <c r="C4" s="54" t="s">
        <v>82</v>
      </c>
      <c r="D4" s="54" t="s">
        <v>83</v>
      </c>
      <c r="E4" s="54" t="s">
        <v>14</v>
      </c>
    </row>
    <row r="5" spans="1:9" x14ac:dyDescent="0.35">
      <c r="B5" s="7" t="s">
        <v>662</v>
      </c>
      <c r="C5" s="8">
        <v>41645130</v>
      </c>
      <c r="D5" s="8">
        <v>11606250</v>
      </c>
      <c r="E5" s="9">
        <v>53251380</v>
      </c>
    </row>
    <row r="6" spans="1:9" x14ac:dyDescent="0.35">
      <c r="B6" s="7" t="s">
        <v>663</v>
      </c>
      <c r="C6" s="8">
        <v>319228856</v>
      </c>
      <c r="D6" s="8">
        <v>127945980</v>
      </c>
      <c r="E6" s="9">
        <v>447174836</v>
      </c>
    </row>
    <row r="7" spans="1:9" x14ac:dyDescent="0.35">
      <c r="B7" s="7" t="s">
        <v>664</v>
      </c>
      <c r="C7" s="8">
        <v>257648310</v>
      </c>
      <c r="D7" s="8">
        <v>84414660</v>
      </c>
      <c r="E7" s="9">
        <v>342062970</v>
      </c>
    </row>
    <row r="8" spans="1:9" x14ac:dyDescent="0.35">
      <c r="B8" s="7" t="s">
        <v>665</v>
      </c>
      <c r="C8" s="8">
        <v>185639490</v>
      </c>
      <c r="D8" s="8">
        <v>102830010</v>
      </c>
      <c r="E8" s="9">
        <v>288469500</v>
      </c>
    </row>
    <row r="9" spans="1:9" x14ac:dyDescent="0.35">
      <c r="B9" s="7" t="s">
        <v>666</v>
      </c>
      <c r="C9" s="8">
        <v>171841090</v>
      </c>
      <c r="D9" s="8">
        <v>58352460</v>
      </c>
      <c r="E9" s="9">
        <v>230193550</v>
      </c>
    </row>
    <row r="10" spans="1:9" x14ac:dyDescent="0.35">
      <c r="B10" s="309" t="s">
        <v>14</v>
      </c>
      <c r="C10" s="369">
        <v>976002876</v>
      </c>
      <c r="D10" s="369">
        <v>385149360</v>
      </c>
      <c r="E10" s="369">
        <v>1361152236</v>
      </c>
    </row>
  </sheetData>
  <hyperlinks>
    <hyperlink ref="I1" location="'Pension retr prov&amp;grad AC'!A1" display="Variable suivante" xr:uid="{2ACD1190-0AEF-4A6F-AE23-9261480392A0}"/>
    <hyperlink ref="I2" location="'Pens retr par Age&amp;Sexe H EPST'!A1" display="Variable précédente" xr:uid="{A062484E-3360-42E4-AD91-621F7009BCF6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98699-9056-460E-A487-AB4F8AC739C4}">
  <dimension ref="A1:AB31"/>
  <sheetViews>
    <sheetView workbookViewId="0">
      <selection activeCell="O2" sqref="O2"/>
    </sheetView>
  </sheetViews>
  <sheetFormatPr baseColWidth="10" defaultColWidth="10.6640625" defaultRowHeight="15.5" x14ac:dyDescent="0.35"/>
  <cols>
    <col min="1" max="2" width="10.6640625" style="248"/>
    <col min="3" max="3" width="12.83203125" style="248" bestFit="1" customWidth="1"/>
    <col min="4" max="4" width="12.33203125" style="248" bestFit="1" customWidth="1"/>
    <col min="5" max="5" width="13.75" style="248" bestFit="1" customWidth="1"/>
    <col min="6" max="6" width="15.4140625" style="248" customWidth="1"/>
    <col min="7" max="7" width="13.75" style="248" bestFit="1" customWidth="1"/>
    <col min="8" max="8" width="12.4140625" style="248" bestFit="1" customWidth="1"/>
    <col min="9" max="9" width="12.33203125" style="248" bestFit="1" customWidth="1"/>
    <col min="10" max="10" width="12.4140625" style="248" bestFit="1" customWidth="1"/>
    <col min="11" max="11" width="12.1640625" style="248" bestFit="1" customWidth="1"/>
    <col min="12" max="12" width="12.25" style="248" bestFit="1" customWidth="1"/>
    <col min="13" max="13" width="11.4140625" style="248" bestFit="1" customWidth="1"/>
    <col min="14" max="14" width="14.58203125" style="248" bestFit="1" customWidth="1"/>
    <col min="15" max="16384" width="10.6640625" style="248"/>
  </cols>
  <sheetData>
    <row r="1" spans="1:28" x14ac:dyDescent="0.35">
      <c r="A1" s="240"/>
      <c r="B1" s="240"/>
      <c r="C1" s="240"/>
      <c r="D1" s="240"/>
      <c r="E1" s="240"/>
      <c r="F1" s="240"/>
      <c r="G1" s="240"/>
      <c r="H1" s="240"/>
      <c r="I1" s="250"/>
      <c r="J1" s="240"/>
      <c r="K1" s="240"/>
      <c r="L1" s="240"/>
      <c r="M1" s="240"/>
      <c r="N1" s="240"/>
      <c r="O1" s="250" t="s">
        <v>260</v>
      </c>
      <c r="P1" s="240"/>
    </row>
    <row r="2" spans="1:28" ht="18" x14ac:dyDescent="0.4">
      <c r="A2" s="240"/>
      <c r="B2" s="256" t="s">
        <v>1086</v>
      </c>
      <c r="C2" s="240"/>
      <c r="D2" s="240"/>
      <c r="E2" s="240"/>
      <c r="F2" s="240"/>
      <c r="G2" s="240"/>
      <c r="H2" s="240"/>
      <c r="I2" s="252"/>
      <c r="J2" s="240"/>
      <c r="K2" s="240"/>
      <c r="L2" s="240"/>
      <c r="M2" s="240"/>
      <c r="N2" s="240"/>
      <c r="O2" s="252" t="s">
        <v>261</v>
      </c>
      <c r="P2" s="240"/>
    </row>
    <row r="3" spans="1:28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28" x14ac:dyDescent="0.35">
      <c r="A4" s="240"/>
      <c r="B4" s="89" t="s">
        <v>16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32" t="s">
        <v>69</v>
      </c>
      <c r="N4" s="32" t="s">
        <v>14</v>
      </c>
      <c r="O4" s="240"/>
      <c r="P4" s="240"/>
    </row>
    <row r="5" spans="1:28" x14ac:dyDescent="0.35">
      <c r="A5" s="240"/>
      <c r="B5" s="33" t="s">
        <v>407</v>
      </c>
      <c r="C5" s="112" t="s">
        <v>5</v>
      </c>
      <c r="D5" s="112">
        <v>2.0672600000000001</v>
      </c>
      <c r="E5" s="112">
        <v>7.8140599999999996</v>
      </c>
      <c r="F5" s="112">
        <v>2.2960600000000002</v>
      </c>
      <c r="G5" s="112">
        <v>1.9605300000000001</v>
      </c>
      <c r="H5" s="112">
        <v>2.1093799999999998</v>
      </c>
      <c r="I5" s="112">
        <v>6.1817599999999997</v>
      </c>
      <c r="J5" s="112">
        <v>7.3769299999999998</v>
      </c>
      <c r="K5" s="112">
        <v>4.8824100000000001</v>
      </c>
      <c r="L5" s="112">
        <v>1.82</v>
      </c>
      <c r="M5" s="112">
        <v>0</v>
      </c>
      <c r="N5" s="132">
        <v>36.508389999999999</v>
      </c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1:28" x14ac:dyDescent="0.35">
      <c r="A6" s="240"/>
      <c r="B6" s="7" t="s">
        <v>8</v>
      </c>
      <c r="C6" s="113" t="s">
        <v>5</v>
      </c>
      <c r="D6" s="113" t="s">
        <v>5</v>
      </c>
      <c r="E6" s="113">
        <v>1.94424</v>
      </c>
      <c r="F6" s="113">
        <v>5.4653299999999998</v>
      </c>
      <c r="G6" s="113">
        <v>15.884449999999999</v>
      </c>
      <c r="H6" s="113">
        <v>5.19421</v>
      </c>
      <c r="I6" s="113">
        <v>11.968019999999999</v>
      </c>
      <c r="J6" s="113">
        <v>9.9690499999999993</v>
      </c>
      <c r="K6" s="113">
        <v>6.3128700000000002</v>
      </c>
      <c r="L6" s="113">
        <v>1.08216</v>
      </c>
      <c r="M6" s="113">
        <v>0</v>
      </c>
      <c r="N6" s="133">
        <v>57.820329999999998</v>
      </c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</row>
    <row r="7" spans="1:28" x14ac:dyDescent="0.35">
      <c r="A7" s="240"/>
      <c r="B7" s="7" t="s">
        <v>408</v>
      </c>
      <c r="C7" s="113">
        <v>299.53964000000002</v>
      </c>
      <c r="D7" s="113">
        <v>7.2116899999999999</v>
      </c>
      <c r="E7" s="113">
        <v>77.337294999999997</v>
      </c>
      <c r="F7" s="113">
        <v>109.782146</v>
      </c>
      <c r="G7" s="113">
        <v>69.705859000000004</v>
      </c>
      <c r="H7" s="113">
        <v>62.20787</v>
      </c>
      <c r="I7" s="113">
        <v>58.744280000000003</v>
      </c>
      <c r="J7" s="113">
        <v>37.177750000000003</v>
      </c>
      <c r="K7" s="113">
        <v>22.979230000000001</v>
      </c>
      <c r="L7" s="113">
        <v>16.822870000000002</v>
      </c>
      <c r="M7" s="113">
        <v>4.6375700000000002</v>
      </c>
      <c r="N7" s="133">
        <v>766.14620000000002</v>
      </c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</row>
    <row r="8" spans="1:28" x14ac:dyDescent="0.35">
      <c r="A8" s="240"/>
      <c r="B8" s="7" t="s">
        <v>409</v>
      </c>
      <c r="C8" s="113">
        <v>2.3292600000000001</v>
      </c>
      <c r="D8" s="113">
        <v>0.31947999999999999</v>
      </c>
      <c r="E8" s="113">
        <v>10.3948</v>
      </c>
      <c r="F8" s="113">
        <v>9.0720799999999997</v>
      </c>
      <c r="G8" s="113">
        <v>12.96813</v>
      </c>
      <c r="H8" s="113">
        <v>14.3432</v>
      </c>
      <c r="I8" s="113">
        <v>12.50793</v>
      </c>
      <c r="J8" s="113">
        <v>28.127089999999999</v>
      </c>
      <c r="K8" s="113">
        <v>20.88287</v>
      </c>
      <c r="L8" s="113">
        <v>7.7096200000000001</v>
      </c>
      <c r="M8" s="113">
        <v>0</v>
      </c>
      <c r="N8" s="133">
        <v>118.65446</v>
      </c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</row>
    <row r="9" spans="1:28" x14ac:dyDescent="0.35">
      <c r="A9" s="240"/>
      <c r="B9" s="7" t="s">
        <v>410</v>
      </c>
      <c r="C9" s="113">
        <v>16.304819999999999</v>
      </c>
      <c r="D9" s="113">
        <v>0.44407999999999997</v>
      </c>
      <c r="E9" s="113">
        <v>2.1941999999999999</v>
      </c>
      <c r="F9" s="113">
        <v>3.8716200000000001</v>
      </c>
      <c r="G9" s="113">
        <v>9.6939799999999998</v>
      </c>
      <c r="H9" s="113">
        <v>4.7636399999999997</v>
      </c>
      <c r="I9" s="113">
        <v>8.4013500000000008</v>
      </c>
      <c r="J9" s="113">
        <v>13.01159</v>
      </c>
      <c r="K9" s="113">
        <v>15.34679</v>
      </c>
      <c r="L9" s="113">
        <v>8.4773099999999992</v>
      </c>
      <c r="M9" s="113">
        <v>0</v>
      </c>
      <c r="N9" s="133">
        <v>82.509379999999993</v>
      </c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</row>
    <row r="10" spans="1:28" x14ac:dyDescent="0.35">
      <c r="A10" s="240"/>
      <c r="B10" s="7" t="s">
        <v>411</v>
      </c>
      <c r="C10" s="113">
        <v>37.834138000000003</v>
      </c>
      <c r="D10" s="113">
        <v>1.436375</v>
      </c>
      <c r="E10" s="113">
        <v>10.916449999999999</v>
      </c>
      <c r="F10" s="113">
        <v>6.5689250000000001</v>
      </c>
      <c r="G10" s="113">
        <v>6.1375650000000004</v>
      </c>
      <c r="H10" s="113">
        <v>0.48709799999999998</v>
      </c>
      <c r="I10" s="113">
        <v>9.0440000000000005</v>
      </c>
      <c r="J10" s="113">
        <v>5.7</v>
      </c>
      <c r="K10" s="113">
        <v>11.897399999999999</v>
      </c>
      <c r="L10" s="113">
        <v>5.6639999999999997</v>
      </c>
      <c r="M10" s="113">
        <v>0</v>
      </c>
      <c r="N10" s="133">
        <v>95.685951000000003</v>
      </c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</row>
    <row r="11" spans="1:28" x14ac:dyDescent="0.35">
      <c r="A11" s="240"/>
      <c r="B11" s="7" t="s">
        <v>412</v>
      </c>
      <c r="C11" s="113">
        <v>8.5406200000000005</v>
      </c>
      <c r="D11" s="113">
        <v>0</v>
      </c>
      <c r="E11" s="113">
        <v>6.1926899999999998</v>
      </c>
      <c r="F11" s="113">
        <v>6.2978500000000004</v>
      </c>
      <c r="G11" s="113">
        <v>7.6090499999999999</v>
      </c>
      <c r="H11" s="113">
        <v>8.0571999999999999</v>
      </c>
      <c r="I11" s="113">
        <v>9.4404800000000009</v>
      </c>
      <c r="J11" s="113">
        <v>10.987209999999999</v>
      </c>
      <c r="K11" s="113">
        <v>3.7610999999999999</v>
      </c>
      <c r="L11" s="113">
        <v>4.9587300000000001</v>
      </c>
      <c r="M11" s="113">
        <v>0</v>
      </c>
      <c r="N11" s="133">
        <v>65.844930000000005</v>
      </c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</row>
    <row r="12" spans="1:28" x14ac:dyDescent="0.35">
      <c r="A12" s="240"/>
      <c r="B12" s="7" t="s">
        <v>413</v>
      </c>
      <c r="C12" s="113" t="s">
        <v>5</v>
      </c>
      <c r="D12" s="113" t="s">
        <v>5</v>
      </c>
      <c r="E12" s="113" t="s">
        <v>5</v>
      </c>
      <c r="F12" s="113">
        <v>11.942640000000001</v>
      </c>
      <c r="G12" s="113">
        <v>23.571439999999999</v>
      </c>
      <c r="H12" s="113">
        <v>4.4440099999999996</v>
      </c>
      <c r="I12" s="113">
        <v>9.6728000000000005</v>
      </c>
      <c r="J12" s="113">
        <v>4.2032400000000001</v>
      </c>
      <c r="K12" s="113">
        <v>8.2270800000000008</v>
      </c>
      <c r="L12" s="113">
        <v>5.7644599999999997</v>
      </c>
      <c r="M12" s="113">
        <v>1.7387999999999999</v>
      </c>
      <c r="N12" s="133">
        <v>69.56447</v>
      </c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</row>
    <row r="13" spans="1:28" x14ac:dyDescent="0.35">
      <c r="A13" s="240"/>
      <c r="B13" s="7" t="s">
        <v>414</v>
      </c>
      <c r="C13" s="113">
        <v>57.505229999999997</v>
      </c>
      <c r="D13" s="113">
        <v>1.9292400000000001</v>
      </c>
      <c r="E13" s="113">
        <v>18.81195</v>
      </c>
      <c r="F13" s="113">
        <v>65.550629999999998</v>
      </c>
      <c r="G13" s="113">
        <v>75.062759999999997</v>
      </c>
      <c r="H13" s="113">
        <v>36.411769999999997</v>
      </c>
      <c r="I13" s="113">
        <v>66.751609999999999</v>
      </c>
      <c r="J13" s="113">
        <v>54.211579999999998</v>
      </c>
      <c r="K13" s="113">
        <v>24.227869999999999</v>
      </c>
      <c r="L13" s="113">
        <v>29.197839999999999</v>
      </c>
      <c r="M13" s="113">
        <v>2.7530100000000002</v>
      </c>
      <c r="N13" s="133">
        <v>432.41349000000002</v>
      </c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</row>
    <row r="14" spans="1:28" x14ac:dyDescent="0.35">
      <c r="A14" s="240"/>
      <c r="B14" s="7" t="s">
        <v>10</v>
      </c>
      <c r="C14" s="113">
        <v>5110.2240869999996</v>
      </c>
      <c r="D14" s="113">
        <v>156.94737599999999</v>
      </c>
      <c r="E14" s="113">
        <v>1033.8033330000001</v>
      </c>
      <c r="F14" s="113">
        <v>1110.559698</v>
      </c>
      <c r="G14" s="113">
        <v>804.68271400000003</v>
      </c>
      <c r="H14" s="113">
        <v>422.40939100000003</v>
      </c>
      <c r="I14" s="113">
        <v>208.59661</v>
      </c>
      <c r="J14" s="113">
        <v>153.558573</v>
      </c>
      <c r="K14" s="113">
        <v>73.627719999999997</v>
      </c>
      <c r="L14" s="113">
        <v>25.45983</v>
      </c>
      <c r="M14" s="113">
        <v>10.658810000000001</v>
      </c>
      <c r="N14" s="133">
        <v>9110.5281419999992</v>
      </c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</row>
    <row r="15" spans="1:28" x14ac:dyDescent="0.35">
      <c r="A15" s="240"/>
      <c r="B15" s="2" t="s">
        <v>415</v>
      </c>
      <c r="C15" s="110" t="s">
        <v>5</v>
      </c>
      <c r="D15" s="110" t="s">
        <v>5</v>
      </c>
      <c r="E15" s="110" t="s">
        <v>5</v>
      </c>
      <c r="F15" s="110">
        <v>18.728459999999998</v>
      </c>
      <c r="G15" s="110">
        <v>0</v>
      </c>
      <c r="H15" s="110">
        <v>3.6421100000000002</v>
      </c>
      <c r="I15" s="110">
        <v>2.6351</v>
      </c>
      <c r="J15" s="110">
        <v>3.7153999999999998</v>
      </c>
      <c r="K15" s="110">
        <v>1.9579299999999999</v>
      </c>
      <c r="L15" s="110">
        <v>1.5692600000000001</v>
      </c>
      <c r="M15" s="110">
        <v>0</v>
      </c>
      <c r="N15" s="133">
        <v>32.248260000000002</v>
      </c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</row>
    <row r="16" spans="1:28" x14ac:dyDescent="0.35">
      <c r="A16" s="240"/>
      <c r="B16" s="233" t="s">
        <v>416</v>
      </c>
      <c r="C16" s="113">
        <v>20.575130000000001</v>
      </c>
      <c r="D16" s="113" t="s">
        <v>5</v>
      </c>
      <c r="E16" s="113">
        <v>5.64147</v>
      </c>
      <c r="F16" s="113">
        <v>15.74737</v>
      </c>
      <c r="G16" s="113">
        <v>11.52327</v>
      </c>
      <c r="H16" s="113">
        <v>7.1838300000000004</v>
      </c>
      <c r="I16" s="113">
        <v>16.034050000000001</v>
      </c>
      <c r="J16" s="113">
        <v>4.0814399999999997</v>
      </c>
      <c r="K16" s="113">
        <v>8.3492800000000003</v>
      </c>
      <c r="L16" s="113">
        <v>12.76329</v>
      </c>
      <c r="M16" s="113">
        <v>1.7421599999999999</v>
      </c>
      <c r="N16" s="133">
        <v>103.64129</v>
      </c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</row>
    <row r="17" spans="1:27" x14ac:dyDescent="0.35">
      <c r="A17" s="240"/>
      <c r="B17" s="2" t="s">
        <v>417</v>
      </c>
      <c r="C17" s="113">
        <v>19.615469999999998</v>
      </c>
      <c r="D17" s="113" t="s">
        <v>5</v>
      </c>
      <c r="E17" s="113">
        <v>15.42991</v>
      </c>
      <c r="F17" s="113">
        <v>83.866200000000006</v>
      </c>
      <c r="G17" s="113">
        <v>93.456530000000001</v>
      </c>
      <c r="H17" s="113">
        <v>98.446879999999993</v>
      </c>
      <c r="I17" s="113">
        <v>111.20354</v>
      </c>
      <c r="J17" s="113">
        <v>57.170830000000002</v>
      </c>
      <c r="K17" s="113">
        <v>44.645090000000003</v>
      </c>
      <c r="L17" s="113">
        <v>18.331900000000001</v>
      </c>
      <c r="M17" s="113">
        <v>23.885449999999999</v>
      </c>
      <c r="N17" s="133">
        <v>566.05179999999996</v>
      </c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</row>
    <row r="18" spans="1:27" x14ac:dyDescent="0.35">
      <c r="A18" s="240"/>
      <c r="B18" s="2" t="s">
        <v>418</v>
      </c>
      <c r="C18" s="113" t="s">
        <v>5</v>
      </c>
      <c r="D18" s="113">
        <v>4.1503500000000004</v>
      </c>
      <c r="E18" s="113">
        <v>6.9485000000000001</v>
      </c>
      <c r="F18" s="113">
        <v>6.9259500000000003</v>
      </c>
      <c r="G18" s="113">
        <v>14.739789999999999</v>
      </c>
      <c r="H18" s="113">
        <v>1.8919299999999999</v>
      </c>
      <c r="I18" s="113">
        <v>24.286580000000001</v>
      </c>
      <c r="J18" s="113">
        <v>6.6548499999999997</v>
      </c>
      <c r="K18" s="113">
        <v>7.1234700000000002</v>
      </c>
      <c r="L18" s="113">
        <v>7.9793500000000002</v>
      </c>
      <c r="M18" s="113">
        <v>0</v>
      </c>
      <c r="N18" s="133">
        <v>80.700770000000006</v>
      </c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</row>
    <row r="19" spans="1:27" x14ac:dyDescent="0.35">
      <c r="A19" s="240"/>
      <c r="B19" s="2" t="s">
        <v>419</v>
      </c>
      <c r="C19" s="113" t="s">
        <v>5</v>
      </c>
      <c r="D19" s="113">
        <v>1.4870699999999999</v>
      </c>
      <c r="E19" s="113">
        <v>1.63872</v>
      </c>
      <c r="F19" s="113">
        <v>1.7856300000000001</v>
      </c>
      <c r="G19" s="113">
        <v>1.36134</v>
      </c>
      <c r="H19" s="113">
        <v>1.6448400000000001</v>
      </c>
      <c r="I19" s="113">
        <v>4.0028499999999996</v>
      </c>
      <c r="J19" s="113">
        <v>1.7736000000000001</v>
      </c>
      <c r="K19" s="113">
        <v>5.1384699999999999</v>
      </c>
      <c r="L19" s="113">
        <v>0</v>
      </c>
      <c r="M19" s="113">
        <v>0</v>
      </c>
      <c r="N19" s="133">
        <v>18.832519999999999</v>
      </c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</row>
    <row r="20" spans="1:27" x14ac:dyDescent="0.35">
      <c r="A20" s="240"/>
      <c r="B20" s="2" t="s">
        <v>420</v>
      </c>
      <c r="C20" s="113">
        <v>31.788740000000001</v>
      </c>
      <c r="D20" s="113">
        <v>0.79781000000000002</v>
      </c>
      <c r="E20" s="113">
        <v>1.7856300000000001</v>
      </c>
      <c r="F20" s="113">
        <v>0</v>
      </c>
      <c r="G20" s="113">
        <v>2.1926800000000002</v>
      </c>
      <c r="H20" s="113">
        <v>6.0955000000000004</v>
      </c>
      <c r="I20" s="113">
        <v>3.7612899999999998</v>
      </c>
      <c r="J20" s="113">
        <v>5.2736000000000001</v>
      </c>
      <c r="K20" s="113">
        <v>5.8650399999999996</v>
      </c>
      <c r="L20" s="113">
        <v>0</v>
      </c>
      <c r="M20" s="113">
        <v>5.1190899999999999</v>
      </c>
      <c r="N20" s="133">
        <v>62.679380000000002</v>
      </c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</row>
    <row r="21" spans="1:27" x14ac:dyDescent="0.35">
      <c r="A21" s="240"/>
      <c r="B21" s="2" t="s">
        <v>11</v>
      </c>
      <c r="C21" s="113">
        <v>50.082689999999999</v>
      </c>
      <c r="D21" s="113">
        <v>2.7224499999999998</v>
      </c>
      <c r="E21" s="113">
        <v>1.9453199999999999</v>
      </c>
      <c r="F21" s="113">
        <v>8.4966200000000001</v>
      </c>
      <c r="G21" s="113">
        <v>5.5685799999999999</v>
      </c>
      <c r="H21" s="113">
        <v>13.00773</v>
      </c>
      <c r="I21" s="113">
        <v>7.33908</v>
      </c>
      <c r="J21" s="113">
        <v>1.32104</v>
      </c>
      <c r="K21" s="113">
        <v>1.7665200000000001</v>
      </c>
      <c r="L21" s="113">
        <v>3.4898400000000001</v>
      </c>
      <c r="M21" s="113">
        <v>10.627940000000001</v>
      </c>
      <c r="N21" s="133">
        <v>106.36781000000001</v>
      </c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</row>
    <row r="22" spans="1:27" x14ac:dyDescent="0.35">
      <c r="A22" s="240"/>
      <c r="B22" s="2" t="s">
        <v>421</v>
      </c>
      <c r="C22" s="113">
        <v>36.735720000000001</v>
      </c>
      <c r="D22" s="113">
        <v>14.84585</v>
      </c>
      <c r="E22" s="113">
        <v>3.1675599999999999</v>
      </c>
      <c r="F22" s="113">
        <v>1.1934</v>
      </c>
      <c r="G22" s="113">
        <v>1.6799200000000001</v>
      </c>
      <c r="H22" s="113">
        <v>6.2382400000000002</v>
      </c>
      <c r="I22" s="113">
        <v>2.7326199999999998</v>
      </c>
      <c r="J22" s="113">
        <v>1.6106199999999999</v>
      </c>
      <c r="K22" s="113">
        <v>3.9637600000000002</v>
      </c>
      <c r="L22" s="113">
        <v>0</v>
      </c>
      <c r="M22" s="113" t="s">
        <v>5</v>
      </c>
      <c r="N22" s="133">
        <v>72.167689999999993</v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</row>
    <row r="23" spans="1:27" x14ac:dyDescent="0.35">
      <c r="A23" s="240"/>
      <c r="B23" s="2" t="s">
        <v>422</v>
      </c>
      <c r="C23" s="113">
        <v>13.97556</v>
      </c>
      <c r="D23" s="113" t="s">
        <v>5</v>
      </c>
      <c r="E23" s="113">
        <v>13.768359999999999</v>
      </c>
      <c r="F23" s="113">
        <v>5.5925200000000004</v>
      </c>
      <c r="G23" s="113">
        <v>10.40391</v>
      </c>
      <c r="H23" s="113">
        <v>4.8981399999999997</v>
      </c>
      <c r="I23" s="113">
        <v>18.191690000000001</v>
      </c>
      <c r="J23" s="113">
        <v>15.27928</v>
      </c>
      <c r="K23" s="113">
        <v>3.8252199999999998</v>
      </c>
      <c r="L23" s="113">
        <v>2.71062</v>
      </c>
      <c r="M23" s="113" t="s">
        <v>5</v>
      </c>
      <c r="N23" s="133">
        <v>88.645300000000006</v>
      </c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</row>
    <row r="24" spans="1:27" x14ac:dyDescent="0.35">
      <c r="A24" s="240"/>
      <c r="B24" s="2" t="s">
        <v>423</v>
      </c>
      <c r="C24" s="113">
        <v>20.186920000000001</v>
      </c>
      <c r="D24" s="113" t="s">
        <v>5</v>
      </c>
      <c r="E24" s="113">
        <v>1.46444</v>
      </c>
      <c r="F24" s="113">
        <v>2.0909200000000001</v>
      </c>
      <c r="G24" s="113">
        <v>5.4119200000000003</v>
      </c>
      <c r="H24" s="113">
        <v>0.34064</v>
      </c>
      <c r="I24" s="113">
        <v>8.2153899999999993</v>
      </c>
      <c r="J24" s="113">
        <v>16.854500000000002</v>
      </c>
      <c r="K24" s="113">
        <v>0.54796999999999996</v>
      </c>
      <c r="L24" s="113">
        <v>0.24642</v>
      </c>
      <c r="M24" s="113" t="s">
        <v>5</v>
      </c>
      <c r="N24" s="133">
        <v>55.359119999999997</v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</row>
    <row r="25" spans="1:27" x14ac:dyDescent="0.35">
      <c r="A25" s="240"/>
      <c r="B25" s="2" t="s">
        <v>424</v>
      </c>
      <c r="C25" s="113">
        <v>38.044580000000003</v>
      </c>
      <c r="D25" s="113" t="s">
        <v>5</v>
      </c>
      <c r="E25" s="113">
        <v>2.6381199999999998</v>
      </c>
      <c r="F25" s="113">
        <v>15.63081</v>
      </c>
      <c r="G25" s="113">
        <v>7.0669700000000004</v>
      </c>
      <c r="H25" s="113">
        <v>10.39188</v>
      </c>
      <c r="I25" s="113">
        <v>15.275969999999999</v>
      </c>
      <c r="J25" s="113">
        <v>4.81447</v>
      </c>
      <c r="K25" s="113">
        <v>1.32867</v>
      </c>
      <c r="L25" s="113">
        <v>1.9817100000000001</v>
      </c>
      <c r="M25" s="113" t="s">
        <v>5</v>
      </c>
      <c r="N25" s="133">
        <v>97.173180000000002</v>
      </c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</row>
    <row r="26" spans="1:27" x14ac:dyDescent="0.35">
      <c r="A26" s="240"/>
      <c r="B26" s="2" t="s">
        <v>425</v>
      </c>
      <c r="C26" s="113">
        <v>22.516179999999999</v>
      </c>
      <c r="D26" s="113">
        <v>10.32282</v>
      </c>
      <c r="E26" s="113">
        <v>41.571739999999998</v>
      </c>
      <c r="F26" s="113">
        <v>16.412002000000001</v>
      </c>
      <c r="G26" s="113">
        <v>30.949909999999999</v>
      </c>
      <c r="H26" s="113">
        <v>25.30255</v>
      </c>
      <c r="I26" s="113">
        <v>25.158280000000001</v>
      </c>
      <c r="J26" s="113">
        <v>31.185459999999999</v>
      </c>
      <c r="K26" s="113">
        <v>29.72607</v>
      </c>
      <c r="L26" s="113">
        <v>6.0109899999999996</v>
      </c>
      <c r="M26" s="113" t="s">
        <v>5</v>
      </c>
      <c r="N26" s="133">
        <v>239.156002</v>
      </c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</row>
    <row r="27" spans="1:27" x14ac:dyDescent="0.35">
      <c r="A27" s="240"/>
      <c r="B27" s="2" t="s">
        <v>426</v>
      </c>
      <c r="C27" s="113">
        <v>19.410499999999999</v>
      </c>
      <c r="D27" s="113" t="s">
        <v>5</v>
      </c>
      <c r="E27" s="113">
        <v>6.1465100000000001</v>
      </c>
      <c r="F27" s="113">
        <v>3.3646099999999999</v>
      </c>
      <c r="G27" s="113">
        <v>5.29636</v>
      </c>
      <c r="H27" s="113">
        <v>4.0076799999999997</v>
      </c>
      <c r="I27" s="113">
        <v>4.5238500000000004</v>
      </c>
      <c r="J27" s="113">
        <v>3.98089</v>
      </c>
      <c r="K27" s="113">
        <v>7.98062</v>
      </c>
      <c r="L27" s="113">
        <v>4.4098100000000002</v>
      </c>
      <c r="M27" s="113" t="s">
        <v>5</v>
      </c>
      <c r="N27" s="133">
        <v>59.120829999999998</v>
      </c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</row>
    <row r="28" spans="1:27" x14ac:dyDescent="0.35">
      <c r="A28" s="240"/>
      <c r="B28" s="2" t="s">
        <v>427</v>
      </c>
      <c r="C28" s="113" t="s">
        <v>5</v>
      </c>
      <c r="D28" s="113">
        <v>1.4954400000000001</v>
      </c>
      <c r="E28" s="113">
        <v>4.4564399999999997</v>
      </c>
      <c r="F28" s="113">
        <v>0</v>
      </c>
      <c r="G28" s="113">
        <v>1.35216</v>
      </c>
      <c r="H28" s="113">
        <v>5.7729999999999997</v>
      </c>
      <c r="I28" s="113">
        <v>2.52135</v>
      </c>
      <c r="J28" s="113">
        <v>3.6983799999999998</v>
      </c>
      <c r="K28" s="113" t="s">
        <v>5</v>
      </c>
      <c r="L28" s="113" t="s">
        <v>5</v>
      </c>
      <c r="M28" s="113" t="s">
        <v>5</v>
      </c>
      <c r="N28" s="133">
        <v>19.296769999999999</v>
      </c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</row>
    <row r="29" spans="1:27" x14ac:dyDescent="0.35">
      <c r="A29" s="240"/>
      <c r="B29" s="2" t="s">
        <v>428</v>
      </c>
      <c r="C29" s="113">
        <v>9.58568</v>
      </c>
      <c r="D29" s="113" t="s">
        <v>5</v>
      </c>
      <c r="E29" s="113">
        <v>2.7814299999999998</v>
      </c>
      <c r="F29" s="113">
        <v>23.85791</v>
      </c>
      <c r="G29" s="113">
        <v>15.799440000000001</v>
      </c>
      <c r="H29" s="113">
        <v>14.72692</v>
      </c>
      <c r="I29" s="113">
        <v>26.803809999999999</v>
      </c>
      <c r="J29" s="113">
        <v>57.692520000000002</v>
      </c>
      <c r="K29" s="113">
        <v>39.631259999999997</v>
      </c>
      <c r="L29" s="113">
        <v>20.207149999999999</v>
      </c>
      <c r="M29" s="113">
        <v>1.6048800000000001</v>
      </c>
      <c r="N29" s="133">
        <v>212.691</v>
      </c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</row>
    <row r="30" spans="1:27" x14ac:dyDescent="0.35">
      <c r="A30" s="240"/>
      <c r="B30" s="2" t="s">
        <v>429</v>
      </c>
      <c r="C30" s="113">
        <v>29.66967</v>
      </c>
      <c r="D30" s="113">
        <v>0.40714</v>
      </c>
      <c r="E30" s="113" t="s">
        <v>5</v>
      </c>
      <c r="F30" s="113">
        <v>3.9410799999999999</v>
      </c>
      <c r="G30" s="113">
        <v>6.49899</v>
      </c>
      <c r="H30" s="113">
        <v>3.7586300000000001</v>
      </c>
      <c r="I30" s="113">
        <v>17.265436000000001</v>
      </c>
      <c r="J30" s="113">
        <v>8.9706299999999999</v>
      </c>
      <c r="K30" s="113">
        <v>7.0210999999999997</v>
      </c>
      <c r="L30" s="113">
        <v>0</v>
      </c>
      <c r="M30" s="113">
        <v>1.7387999999999999</v>
      </c>
      <c r="N30" s="133">
        <v>79.271476000000007</v>
      </c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</row>
    <row r="31" spans="1:27" x14ac:dyDescent="0.35">
      <c r="A31" s="240"/>
      <c r="B31" s="89" t="s">
        <v>14</v>
      </c>
      <c r="C31" s="135">
        <v>5844.4646350000003</v>
      </c>
      <c r="D31" s="135">
        <v>206.584431</v>
      </c>
      <c r="E31" s="135">
        <v>1278.7931679999999</v>
      </c>
      <c r="F31" s="135">
        <v>1539.0404610000001</v>
      </c>
      <c r="G31" s="135">
        <v>1240.578248</v>
      </c>
      <c r="H31" s="135">
        <v>767.77826900000002</v>
      </c>
      <c r="I31" s="135">
        <v>691.259726</v>
      </c>
      <c r="J31" s="135">
        <v>548.40052300000002</v>
      </c>
      <c r="K31" s="135">
        <v>361.01580999999999</v>
      </c>
      <c r="L31" s="135">
        <v>186.65716</v>
      </c>
      <c r="M31" s="135">
        <v>64.506510000000006</v>
      </c>
      <c r="N31" s="135">
        <v>12729.078941</v>
      </c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</row>
  </sheetData>
  <hyperlinks>
    <hyperlink ref="O1" location="'Pension retr prov&amp;grad EPST'!A1" display="Variable suivante" xr:uid="{B954AB34-8C71-4964-9729-D484F6CBB4B6}"/>
    <hyperlink ref="O2" location="'Pens retr par Age&amp;sexe EPST'!A1" display="Variable précédente" xr:uid="{DB0BB5E7-6261-4643-8EB2-9F3226F8559B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1F77-F020-4A4A-B11C-BB984A8DC24A}">
  <dimension ref="A1:AA31"/>
  <sheetViews>
    <sheetView workbookViewId="0">
      <selection activeCell="O2" sqref="O2"/>
    </sheetView>
  </sheetViews>
  <sheetFormatPr baseColWidth="10" defaultColWidth="10.6640625" defaultRowHeight="15.5" x14ac:dyDescent="0.35"/>
  <cols>
    <col min="1" max="2" width="10.6640625" style="248"/>
    <col min="3" max="3" width="12.83203125" style="248" bestFit="1" customWidth="1"/>
    <col min="4" max="4" width="12.33203125" style="248" bestFit="1" customWidth="1"/>
    <col min="5" max="5" width="13.75" style="248" bestFit="1" customWidth="1"/>
    <col min="6" max="6" width="15.4140625" style="248" customWidth="1"/>
    <col min="7" max="7" width="13.75" style="248" bestFit="1" customWidth="1"/>
    <col min="8" max="8" width="12.4140625" style="248" bestFit="1" customWidth="1"/>
    <col min="9" max="9" width="12.33203125" style="248" bestFit="1" customWidth="1"/>
    <col min="10" max="10" width="12.4140625" style="248" bestFit="1" customWidth="1"/>
    <col min="11" max="11" width="12.1640625" style="248" bestFit="1" customWidth="1"/>
    <col min="12" max="12" width="12.25" style="248" bestFit="1" customWidth="1"/>
    <col min="13" max="13" width="11.4140625" style="248" bestFit="1" customWidth="1"/>
    <col min="14" max="14" width="14.58203125" style="248" bestFit="1" customWidth="1"/>
    <col min="15" max="16384" width="10.6640625" style="248"/>
  </cols>
  <sheetData>
    <row r="1" spans="1:27" x14ac:dyDescent="0.35">
      <c r="A1" s="240"/>
      <c r="B1" s="240"/>
      <c r="C1" s="240"/>
      <c r="D1" s="240"/>
      <c r="E1" s="240"/>
      <c r="F1" s="240"/>
      <c r="G1" s="240"/>
      <c r="H1" s="240"/>
      <c r="I1" s="250"/>
      <c r="J1" s="240"/>
      <c r="K1" s="240"/>
      <c r="L1" s="240"/>
      <c r="M1" s="240"/>
      <c r="N1" s="240"/>
      <c r="O1" s="250" t="s">
        <v>260</v>
      </c>
      <c r="P1" s="240"/>
    </row>
    <row r="2" spans="1:27" ht="18" x14ac:dyDescent="0.4">
      <c r="A2" s="240"/>
      <c r="B2" s="256" t="s">
        <v>1087</v>
      </c>
      <c r="C2" s="240"/>
      <c r="D2" s="240"/>
      <c r="E2" s="240"/>
      <c r="F2" s="240"/>
      <c r="G2" s="240"/>
      <c r="H2" s="240"/>
      <c r="I2" s="252"/>
      <c r="J2" s="240"/>
      <c r="K2" s="240"/>
      <c r="L2" s="240"/>
      <c r="M2" s="240"/>
      <c r="N2" s="240"/>
      <c r="O2" s="252" t="s">
        <v>261</v>
      </c>
      <c r="P2" s="240"/>
    </row>
    <row r="3" spans="1:27" x14ac:dyDescent="0.35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27" x14ac:dyDescent="0.35">
      <c r="A4" s="240"/>
      <c r="B4" s="89" t="s">
        <v>16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  <c r="L4" s="32" t="s">
        <v>68</v>
      </c>
      <c r="M4" s="32" t="s">
        <v>69</v>
      </c>
      <c r="N4" s="32" t="s">
        <v>14</v>
      </c>
      <c r="O4" s="240"/>
      <c r="P4" s="240"/>
    </row>
    <row r="5" spans="1:27" x14ac:dyDescent="0.35">
      <c r="A5" s="240"/>
      <c r="B5" s="33" t="s">
        <v>407</v>
      </c>
      <c r="C5" s="112" t="s">
        <v>5</v>
      </c>
      <c r="D5" s="112" t="s">
        <v>5</v>
      </c>
      <c r="E5" s="112" t="s">
        <v>5</v>
      </c>
      <c r="F5" s="112" t="s">
        <v>5</v>
      </c>
      <c r="G5" s="112" t="s">
        <v>5</v>
      </c>
      <c r="H5" s="112" t="s">
        <v>5</v>
      </c>
      <c r="I5" s="112" t="s">
        <v>5</v>
      </c>
      <c r="J5" s="112" t="s">
        <v>5</v>
      </c>
      <c r="K5" s="112" t="s">
        <v>5</v>
      </c>
      <c r="L5" s="112" t="s">
        <v>5</v>
      </c>
      <c r="M5" s="112" t="s">
        <v>5</v>
      </c>
      <c r="N5" s="132" t="s">
        <v>5</v>
      </c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</row>
    <row r="6" spans="1:27" x14ac:dyDescent="0.35">
      <c r="A6" s="240"/>
      <c r="B6" s="7" t="s">
        <v>8</v>
      </c>
      <c r="C6" s="113" t="s">
        <v>5</v>
      </c>
      <c r="D6" s="113" t="s">
        <v>5</v>
      </c>
      <c r="E6" s="113" t="s">
        <v>5</v>
      </c>
      <c r="F6" s="113" t="s">
        <v>5</v>
      </c>
      <c r="G6" s="113" t="s">
        <v>5</v>
      </c>
      <c r="H6" s="113" t="s">
        <v>5</v>
      </c>
      <c r="I6" s="113" t="s">
        <v>5</v>
      </c>
      <c r="J6" s="113" t="s">
        <v>5</v>
      </c>
      <c r="K6" s="113" t="s">
        <v>5</v>
      </c>
      <c r="L6" s="113" t="s">
        <v>5</v>
      </c>
      <c r="M6" s="113" t="s">
        <v>5</v>
      </c>
      <c r="N6" s="133" t="s">
        <v>5</v>
      </c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</row>
    <row r="7" spans="1:27" x14ac:dyDescent="0.35">
      <c r="A7" s="240"/>
      <c r="B7" s="7" t="s">
        <v>408</v>
      </c>
      <c r="C7" s="113" t="s">
        <v>5</v>
      </c>
      <c r="D7" s="113" t="s">
        <v>5</v>
      </c>
      <c r="E7" s="113" t="s">
        <v>5</v>
      </c>
      <c r="F7" s="113" t="s">
        <v>5</v>
      </c>
      <c r="G7" s="113" t="s">
        <v>5</v>
      </c>
      <c r="H7" s="113">
        <v>1.10223</v>
      </c>
      <c r="I7" s="113">
        <v>2.2971599999999999</v>
      </c>
      <c r="J7" s="113">
        <v>14.349690000000001</v>
      </c>
      <c r="K7" s="113" t="s">
        <v>5</v>
      </c>
      <c r="L7" s="113" t="s">
        <v>5</v>
      </c>
      <c r="M7" s="113" t="s">
        <v>5</v>
      </c>
      <c r="N7" s="133">
        <v>17.749079999999999</v>
      </c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</row>
    <row r="8" spans="1:27" x14ac:dyDescent="0.35">
      <c r="A8" s="240"/>
      <c r="B8" s="7" t="s">
        <v>409</v>
      </c>
      <c r="C8" s="113" t="s">
        <v>5</v>
      </c>
      <c r="D8" s="113" t="s">
        <v>5</v>
      </c>
      <c r="E8" s="113" t="s">
        <v>5</v>
      </c>
      <c r="F8" s="113" t="s">
        <v>5</v>
      </c>
      <c r="G8" s="113" t="s">
        <v>5</v>
      </c>
      <c r="H8" s="113" t="s">
        <v>5</v>
      </c>
      <c r="I8" s="113">
        <v>4.39947</v>
      </c>
      <c r="J8" s="113">
        <v>32.97204</v>
      </c>
      <c r="K8" s="113" t="s">
        <v>5</v>
      </c>
      <c r="L8" s="113" t="s">
        <v>5</v>
      </c>
      <c r="M8" s="113" t="s">
        <v>5</v>
      </c>
      <c r="N8" s="133">
        <v>37.371510000000001</v>
      </c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</row>
    <row r="9" spans="1:27" x14ac:dyDescent="0.35">
      <c r="A9" s="240"/>
      <c r="B9" s="7" t="s">
        <v>410</v>
      </c>
      <c r="C9" s="113" t="s">
        <v>5</v>
      </c>
      <c r="D9" s="113" t="s">
        <v>5</v>
      </c>
      <c r="E9" s="113" t="s">
        <v>5</v>
      </c>
      <c r="F9" s="113" t="s">
        <v>5</v>
      </c>
      <c r="G9" s="113" t="s">
        <v>5</v>
      </c>
      <c r="H9" s="113" t="s">
        <v>5</v>
      </c>
      <c r="I9" s="113">
        <v>8.8928999999999991</v>
      </c>
      <c r="J9" s="113">
        <v>24.636959999999998</v>
      </c>
      <c r="K9" s="113" t="s">
        <v>5</v>
      </c>
      <c r="L9" s="113" t="s">
        <v>5</v>
      </c>
      <c r="M9" s="113" t="s">
        <v>5</v>
      </c>
      <c r="N9" s="133">
        <v>33.529859999999999</v>
      </c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</row>
    <row r="10" spans="1:27" x14ac:dyDescent="0.35">
      <c r="A10" s="240"/>
      <c r="B10" s="7" t="s">
        <v>411</v>
      </c>
      <c r="C10" s="113" t="s">
        <v>5</v>
      </c>
      <c r="D10" s="113" t="s">
        <v>5</v>
      </c>
      <c r="E10" s="113" t="s">
        <v>5</v>
      </c>
      <c r="F10" s="113" t="s">
        <v>5</v>
      </c>
      <c r="G10" s="113" t="s">
        <v>5</v>
      </c>
      <c r="H10" s="113" t="s">
        <v>5</v>
      </c>
      <c r="I10" s="113" t="s">
        <v>5</v>
      </c>
      <c r="J10" s="113" t="s">
        <v>5</v>
      </c>
      <c r="K10" s="113" t="s">
        <v>5</v>
      </c>
      <c r="L10" s="113" t="s">
        <v>5</v>
      </c>
      <c r="M10" s="113" t="s">
        <v>5</v>
      </c>
      <c r="N10" s="133" t="s">
        <v>5</v>
      </c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</row>
    <row r="11" spans="1:27" x14ac:dyDescent="0.35">
      <c r="A11" s="240"/>
      <c r="B11" s="7" t="s">
        <v>412</v>
      </c>
      <c r="C11" s="113" t="s">
        <v>5</v>
      </c>
      <c r="D11" s="113" t="s">
        <v>5</v>
      </c>
      <c r="E11" s="113" t="s">
        <v>5</v>
      </c>
      <c r="F11" s="113">
        <v>15.07014</v>
      </c>
      <c r="G11" s="113">
        <v>1.7694000000000001</v>
      </c>
      <c r="H11" s="113" t="s">
        <v>5</v>
      </c>
      <c r="I11" s="113">
        <v>11.527200000000001</v>
      </c>
      <c r="J11" s="113">
        <v>27.7227</v>
      </c>
      <c r="K11" s="113" t="s">
        <v>5</v>
      </c>
      <c r="L11" s="113" t="s">
        <v>5</v>
      </c>
      <c r="M11" s="113" t="s">
        <v>5</v>
      </c>
      <c r="N11" s="133">
        <v>56.089440000000003</v>
      </c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</row>
    <row r="12" spans="1:27" x14ac:dyDescent="0.35">
      <c r="A12" s="240"/>
      <c r="B12" s="7" t="s">
        <v>413</v>
      </c>
      <c r="C12" s="113" t="s">
        <v>5</v>
      </c>
      <c r="D12" s="113" t="s">
        <v>5</v>
      </c>
      <c r="E12" s="113" t="s">
        <v>5</v>
      </c>
      <c r="F12" s="113" t="s">
        <v>5</v>
      </c>
      <c r="G12" s="113" t="s">
        <v>5</v>
      </c>
      <c r="H12" s="113" t="s">
        <v>5</v>
      </c>
      <c r="I12" s="113" t="s">
        <v>5</v>
      </c>
      <c r="J12" s="113" t="s">
        <v>5</v>
      </c>
      <c r="K12" s="113" t="s">
        <v>5</v>
      </c>
      <c r="L12" s="113" t="s">
        <v>5</v>
      </c>
      <c r="M12" s="113" t="s">
        <v>5</v>
      </c>
      <c r="N12" s="133" t="s">
        <v>5</v>
      </c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</row>
    <row r="13" spans="1:27" x14ac:dyDescent="0.35">
      <c r="A13" s="240"/>
      <c r="B13" s="7" t="s">
        <v>414</v>
      </c>
      <c r="C13" s="113" t="s">
        <v>5</v>
      </c>
      <c r="D13" s="113" t="s">
        <v>5</v>
      </c>
      <c r="E13" s="113" t="s">
        <v>5</v>
      </c>
      <c r="F13" s="113">
        <v>2.6956799999999999</v>
      </c>
      <c r="G13" s="113">
        <v>1.3005</v>
      </c>
      <c r="H13" s="113" t="s">
        <v>5</v>
      </c>
      <c r="I13" s="113">
        <v>13.34259</v>
      </c>
      <c r="J13" s="113">
        <v>12.276</v>
      </c>
      <c r="K13" s="113" t="s">
        <v>5</v>
      </c>
      <c r="L13" s="113" t="s">
        <v>5</v>
      </c>
      <c r="M13" s="113" t="s">
        <v>5</v>
      </c>
      <c r="N13" s="133">
        <v>29.61477</v>
      </c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</row>
    <row r="14" spans="1:27" x14ac:dyDescent="0.35">
      <c r="A14" s="240"/>
      <c r="B14" s="7" t="s">
        <v>10</v>
      </c>
      <c r="C14" s="113" t="s">
        <v>5</v>
      </c>
      <c r="D14" s="113" t="s">
        <v>5</v>
      </c>
      <c r="E14" s="113">
        <v>0.20941000000000001</v>
      </c>
      <c r="F14" s="113">
        <v>13.29885</v>
      </c>
      <c r="G14" s="113">
        <v>50.308990000000001</v>
      </c>
      <c r="H14" s="113">
        <v>322.73482999999999</v>
      </c>
      <c r="I14" s="113">
        <v>171.03769600000001</v>
      </c>
      <c r="J14" s="113">
        <v>339.66789999999997</v>
      </c>
      <c r="K14" s="113" t="s">
        <v>5</v>
      </c>
      <c r="L14" s="113">
        <v>0.52236000000000005</v>
      </c>
      <c r="M14" s="113" t="s">
        <v>5</v>
      </c>
      <c r="N14" s="133">
        <v>897.780036</v>
      </c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</row>
    <row r="15" spans="1:27" x14ac:dyDescent="0.35">
      <c r="A15" s="240"/>
      <c r="B15" s="2" t="s">
        <v>415</v>
      </c>
      <c r="C15" s="110" t="s">
        <v>5</v>
      </c>
      <c r="D15" s="110" t="s">
        <v>5</v>
      </c>
      <c r="E15" s="110" t="s">
        <v>5</v>
      </c>
      <c r="F15" s="110" t="s">
        <v>5</v>
      </c>
      <c r="G15" s="110" t="s">
        <v>5</v>
      </c>
      <c r="H15" s="110" t="s">
        <v>5</v>
      </c>
      <c r="I15" s="110" t="s">
        <v>5</v>
      </c>
      <c r="J15" s="110" t="s">
        <v>5</v>
      </c>
      <c r="K15" s="110" t="s">
        <v>5</v>
      </c>
      <c r="L15" s="110" t="s">
        <v>5</v>
      </c>
      <c r="M15" s="110" t="s">
        <v>5</v>
      </c>
      <c r="N15" s="133" t="s">
        <v>5</v>
      </c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</row>
    <row r="16" spans="1:27" x14ac:dyDescent="0.35">
      <c r="A16" s="240"/>
      <c r="B16" s="233" t="s">
        <v>416</v>
      </c>
      <c r="C16" s="113" t="s">
        <v>5</v>
      </c>
      <c r="D16" s="113" t="s">
        <v>5</v>
      </c>
      <c r="E16" s="113" t="s">
        <v>5</v>
      </c>
      <c r="F16" s="113" t="s">
        <v>5</v>
      </c>
      <c r="G16" s="113" t="s">
        <v>5</v>
      </c>
      <c r="H16" s="113" t="s">
        <v>5</v>
      </c>
      <c r="I16" s="113">
        <v>9.0851400000000009</v>
      </c>
      <c r="J16" s="113">
        <v>12.370229999999999</v>
      </c>
      <c r="K16" s="113" t="s">
        <v>5</v>
      </c>
      <c r="L16" s="113" t="s">
        <v>5</v>
      </c>
      <c r="M16" s="113" t="s">
        <v>5</v>
      </c>
      <c r="N16" s="133">
        <v>21.455369999999998</v>
      </c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</row>
    <row r="17" spans="1:27" x14ac:dyDescent="0.35">
      <c r="A17" s="240"/>
      <c r="B17" s="2" t="s">
        <v>417</v>
      </c>
      <c r="C17" s="113" t="s">
        <v>5</v>
      </c>
      <c r="D17" s="113" t="s">
        <v>5</v>
      </c>
      <c r="E17" s="113" t="s">
        <v>5</v>
      </c>
      <c r="F17" s="113" t="s">
        <v>5</v>
      </c>
      <c r="G17" s="113" t="s">
        <v>5</v>
      </c>
      <c r="H17" s="113" t="s">
        <v>5</v>
      </c>
      <c r="I17" s="113" t="s">
        <v>5</v>
      </c>
      <c r="J17" s="113" t="s">
        <v>5</v>
      </c>
      <c r="K17" s="113" t="s">
        <v>5</v>
      </c>
      <c r="L17" s="113" t="s">
        <v>5</v>
      </c>
      <c r="M17" s="113" t="s">
        <v>5</v>
      </c>
      <c r="N17" s="133" t="s">
        <v>5</v>
      </c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</row>
    <row r="18" spans="1:27" x14ac:dyDescent="0.35">
      <c r="A18" s="240"/>
      <c r="B18" s="2" t="s">
        <v>418</v>
      </c>
      <c r="C18" s="113" t="s">
        <v>5</v>
      </c>
      <c r="D18" s="113" t="s">
        <v>5</v>
      </c>
      <c r="E18" s="113" t="s">
        <v>5</v>
      </c>
      <c r="F18" s="113">
        <v>0.68076000000000003</v>
      </c>
      <c r="G18" s="113">
        <v>0.84482999999999997</v>
      </c>
      <c r="H18" s="113" t="s">
        <v>5</v>
      </c>
      <c r="I18" s="113">
        <v>11.80809</v>
      </c>
      <c r="J18" s="113">
        <v>21.018329999999999</v>
      </c>
      <c r="K18" s="113" t="s">
        <v>5</v>
      </c>
      <c r="L18" s="113" t="s">
        <v>5</v>
      </c>
      <c r="M18" s="113" t="s">
        <v>5</v>
      </c>
      <c r="N18" s="133">
        <v>34.35201</v>
      </c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</row>
    <row r="19" spans="1:27" x14ac:dyDescent="0.35">
      <c r="A19" s="240"/>
      <c r="B19" s="2" t="s">
        <v>419</v>
      </c>
      <c r="C19" s="113" t="s">
        <v>5</v>
      </c>
      <c r="D19" s="113" t="s">
        <v>5</v>
      </c>
      <c r="E19" s="113" t="s">
        <v>5</v>
      </c>
      <c r="F19" s="113" t="s">
        <v>5</v>
      </c>
      <c r="G19" s="113" t="s">
        <v>5</v>
      </c>
      <c r="H19" s="113" t="s">
        <v>5</v>
      </c>
      <c r="I19" s="113">
        <v>3.1507200000000002</v>
      </c>
      <c r="J19" s="113">
        <v>7.9370099999999999</v>
      </c>
      <c r="K19" s="113" t="s">
        <v>5</v>
      </c>
      <c r="L19" s="113" t="s">
        <v>5</v>
      </c>
      <c r="M19" s="113" t="s">
        <v>5</v>
      </c>
      <c r="N19" s="133">
        <v>11.087730000000001</v>
      </c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</row>
    <row r="20" spans="1:27" x14ac:dyDescent="0.35">
      <c r="A20" s="240"/>
      <c r="B20" s="2" t="s">
        <v>420</v>
      </c>
      <c r="C20" s="113" t="s">
        <v>5</v>
      </c>
      <c r="D20" s="113" t="s">
        <v>5</v>
      </c>
      <c r="E20" s="113" t="s">
        <v>5</v>
      </c>
      <c r="F20" s="113" t="s">
        <v>5</v>
      </c>
      <c r="G20" s="113" t="s">
        <v>5</v>
      </c>
      <c r="H20" s="113" t="s">
        <v>5</v>
      </c>
      <c r="I20" s="113" t="s">
        <v>5</v>
      </c>
      <c r="J20" s="113" t="s">
        <v>5</v>
      </c>
      <c r="K20" s="113" t="s">
        <v>5</v>
      </c>
      <c r="L20" s="113" t="s">
        <v>5</v>
      </c>
      <c r="M20" s="113" t="s">
        <v>5</v>
      </c>
      <c r="N20" s="133" t="s">
        <v>5</v>
      </c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</row>
    <row r="21" spans="1:27" x14ac:dyDescent="0.35">
      <c r="A21" s="240"/>
      <c r="B21" s="2" t="s">
        <v>11</v>
      </c>
      <c r="C21" s="113" t="s">
        <v>5</v>
      </c>
      <c r="D21" s="113" t="s">
        <v>5</v>
      </c>
      <c r="E21" s="113" t="s">
        <v>5</v>
      </c>
      <c r="F21" s="113" t="s">
        <v>5</v>
      </c>
      <c r="G21" s="113" t="s">
        <v>5</v>
      </c>
      <c r="H21" s="113" t="s">
        <v>5</v>
      </c>
      <c r="I21" s="113" t="s">
        <v>5</v>
      </c>
      <c r="J21" s="113" t="s">
        <v>5</v>
      </c>
      <c r="K21" s="113" t="s">
        <v>5</v>
      </c>
      <c r="L21" s="113" t="s">
        <v>5</v>
      </c>
      <c r="M21" s="113" t="s">
        <v>5</v>
      </c>
      <c r="N21" s="133" t="s">
        <v>5</v>
      </c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</row>
    <row r="22" spans="1:27" x14ac:dyDescent="0.35">
      <c r="A22" s="240"/>
      <c r="B22" s="2" t="s">
        <v>421</v>
      </c>
      <c r="C22" s="113" t="s">
        <v>5</v>
      </c>
      <c r="D22" s="113" t="s">
        <v>5</v>
      </c>
      <c r="E22" s="113" t="s">
        <v>5</v>
      </c>
      <c r="F22" s="113" t="s">
        <v>5</v>
      </c>
      <c r="G22" s="113" t="s">
        <v>5</v>
      </c>
      <c r="H22" s="113" t="s">
        <v>5</v>
      </c>
      <c r="I22" s="113" t="s">
        <v>5</v>
      </c>
      <c r="J22" s="113" t="s">
        <v>5</v>
      </c>
      <c r="K22" s="113" t="s">
        <v>5</v>
      </c>
      <c r="L22" s="113" t="s">
        <v>5</v>
      </c>
      <c r="M22" s="113" t="s">
        <v>5</v>
      </c>
      <c r="N22" s="133" t="s">
        <v>5</v>
      </c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</row>
    <row r="23" spans="1:27" x14ac:dyDescent="0.35">
      <c r="A23" s="240"/>
      <c r="B23" s="2" t="s">
        <v>422</v>
      </c>
      <c r="C23" s="113" t="s">
        <v>5</v>
      </c>
      <c r="D23" s="113" t="s">
        <v>5</v>
      </c>
      <c r="E23" s="113" t="s">
        <v>5</v>
      </c>
      <c r="F23" s="113">
        <v>1.2262500000000001</v>
      </c>
      <c r="G23" s="113">
        <v>3.8141099999999999</v>
      </c>
      <c r="H23" s="113" t="s">
        <v>5</v>
      </c>
      <c r="I23" s="113">
        <v>14.16717</v>
      </c>
      <c r="J23" s="113">
        <v>24.69303</v>
      </c>
      <c r="K23" s="113" t="s">
        <v>5</v>
      </c>
      <c r="L23" s="113" t="s">
        <v>5</v>
      </c>
      <c r="M23" s="113" t="s">
        <v>5</v>
      </c>
      <c r="N23" s="133">
        <v>43.900559999999999</v>
      </c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</row>
    <row r="24" spans="1:27" x14ac:dyDescent="0.35">
      <c r="A24" s="240"/>
      <c r="B24" s="2" t="s">
        <v>423</v>
      </c>
      <c r="C24" s="113" t="s">
        <v>5</v>
      </c>
      <c r="D24" s="113" t="s">
        <v>5</v>
      </c>
      <c r="E24" s="113" t="s">
        <v>5</v>
      </c>
      <c r="F24" s="113" t="s">
        <v>5</v>
      </c>
      <c r="G24" s="113" t="s">
        <v>5</v>
      </c>
      <c r="H24" s="113" t="s">
        <v>5</v>
      </c>
      <c r="I24" s="113" t="s">
        <v>5</v>
      </c>
      <c r="J24" s="113" t="s">
        <v>5</v>
      </c>
      <c r="K24" s="113" t="s">
        <v>5</v>
      </c>
      <c r="L24" s="113" t="s">
        <v>5</v>
      </c>
      <c r="M24" s="113" t="s">
        <v>5</v>
      </c>
      <c r="N24" s="133" t="s">
        <v>5</v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</row>
    <row r="25" spans="1:27" x14ac:dyDescent="0.35">
      <c r="A25" s="240"/>
      <c r="B25" s="2" t="s">
        <v>424</v>
      </c>
      <c r="C25" s="113" t="s">
        <v>5</v>
      </c>
      <c r="D25" s="113" t="s">
        <v>5</v>
      </c>
      <c r="E25" s="113" t="s">
        <v>5</v>
      </c>
      <c r="F25" s="113" t="s">
        <v>5</v>
      </c>
      <c r="G25" s="113" t="s">
        <v>5</v>
      </c>
      <c r="H25" s="113" t="s">
        <v>5</v>
      </c>
      <c r="I25" s="113">
        <v>12.170159999999999</v>
      </c>
      <c r="J25" s="113">
        <v>8.9371799999999997</v>
      </c>
      <c r="K25" s="113" t="s">
        <v>5</v>
      </c>
      <c r="L25" s="113" t="s">
        <v>5</v>
      </c>
      <c r="M25" s="113" t="s">
        <v>5</v>
      </c>
      <c r="N25" s="133">
        <v>21.107340000000001</v>
      </c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</row>
    <row r="26" spans="1:27" x14ac:dyDescent="0.35">
      <c r="A26" s="240"/>
      <c r="B26" s="2" t="s">
        <v>425</v>
      </c>
      <c r="C26" s="113" t="s">
        <v>5</v>
      </c>
      <c r="D26" s="113" t="s">
        <v>5</v>
      </c>
      <c r="E26" s="113">
        <v>2.53017</v>
      </c>
      <c r="F26" s="113">
        <v>19.126169999999998</v>
      </c>
      <c r="G26" s="113">
        <v>3.9393899999999999</v>
      </c>
      <c r="H26" s="113" t="s">
        <v>5</v>
      </c>
      <c r="I26" s="113">
        <v>27.119430000000001</v>
      </c>
      <c r="J26" s="113">
        <v>87.758099999999999</v>
      </c>
      <c r="K26" s="113" t="s">
        <v>5</v>
      </c>
      <c r="L26" s="113" t="s">
        <v>5</v>
      </c>
      <c r="M26" s="113" t="s">
        <v>5</v>
      </c>
      <c r="N26" s="133">
        <v>140.47326000000001</v>
      </c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</row>
    <row r="27" spans="1:27" x14ac:dyDescent="0.35">
      <c r="A27" s="240"/>
      <c r="B27" s="2" t="s">
        <v>426</v>
      </c>
      <c r="C27" s="113" t="s">
        <v>5</v>
      </c>
      <c r="D27" s="113" t="s">
        <v>5</v>
      </c>
      <c r="E27" s="113" t="s">
        <v>5</v>
      </c>
      <c r="F27" s="113" t="s">
        <v>5</v>
      </c>
      <c r="G27" s="113" t="s">
        <v>5</v>
      </c>
      <c r="H27" s="113" t="s">
        <v>5</v>
      </c>
      <c r="I27" s="113" t="s">
        <v>5</v>
      </c>
      <c r="J27" s="113" t="s">
        <v>5</v>
      </c>
      <c r="K27" s="113" t="s">
        <v>5</v>
      </c>
      <c r="L27" s="113" t="s">
        <v>5</v>
      </c>
      <c r="M27" s="113" t="s">
        <v>5</v>
      </c>
      <c r="N27" s="133" t="s">
        <v>5</v>
      </c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</row>
    <row r="28" spans="1:27" x14ac:dyDescent="0.35">
      <c r="A28" s="240"/>
      <c r="B28" s="2" t="s">
        <v>427</v>
      </c>
      <c r="C28" s="113" t="s">
        <v>5</v>
      </c>
      <c r="D28" s="113" t="s">
        <v>5</v>
      </c>
      <c r="E28" s="113" t="s">
        <v>5</v>
      </c>
      <c r="F28" s="113" t="s">
        <v>5</v>
      </c>
      <c r="G28" s="113" t="s">
        <v>5</v>
      </c>
      <c r="H28" s="113" t="s">
        <v>5</v>
      </c>
      <c r="I28" s="113">
        <v>10.220129999999999</v>
      </c>
      <c r="J28" s="113">
        <v>6.4211400000000003</v>
      </c>
      <c r="K28" s="113" t="s">
        <v>5</v>
      </c>
      <c r="L28" s="113" t="s">
        <v>5</v>
      </c>
      <c r="M28" s="113" t="s">
        <v>5</v>
      </c>
      <c r="N28" s="133">
        <v>16.641269999999999</v>
      </c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</row>
    <row r="29" spans="1:27" x14ac:dyDescent="0.35">
      <c r="A29" s="240"/>
      <c r="B29" s="2" t="s">
        <v>428</v>
      </c>
      <c r="C29" s="113" t="s">
        <v>5</v>
      </c>
      <c r="D29" s="113" t="s">
        <v>5</v>
      </c>
      <c r="E29" s="113" t="s">
        <v>5</v>
      </c>
      <c r="F29" s="113" t="s">
        <v>5</v>
      </c>
      <c r="G29" s="113" t="s">
        <v>5</v>
      </c>
      <c r="H29" s="113" t="s">
        <v>5</v>
      </c>
      <c r="I29" s="113" t="s">
        <v>5</v>
      </c>
      <c r="J29" s="113" t="s">
        <v>5</v>
      </c>
      <c r="K29" s="113" t="s">
        <v>5</v>
      </c>
      <c r="L29" s="113" t="s">
        <v>5</v>
      </c>
      <c r="M29" s="113" t="s">
        <v>5</v>
      </c>
      <c r="N29" s="133" t="s">
        <v>5</v>
      </c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</row>
    <row r="30" spans="1:27" x14ac:dyDescent="0.35">
      <c r="A30" s="240"/>
      <c r="B30" s="2" t="s">
        <v>429</v>
      </c>
      <c r="C30" s="113" t="s">
        <v>5</v>
      </c>
      <c r="D30" s="113" t="s">
        <v>5</v>
      </c>
      <c r="E30" s="113" t="s">
        <v>5</v>
      </c>
      <c r="F30" s="113" t="s">
        <v>5</v>
      </c>
      <c r="G30" s="113" t="s">
        <v>5</v>
      </c>
      <c r="H30" s="113" t="s">
        <v>5</v>
      </c>
      <c r="I30" s="113" t="s">
        <v>5</v>
      </c>
      <c r="J30" s="113" t="s">
        <v>5</v>
      </c>
      <c r="K30" s="113" t="s">
        <v>5</v>
      </c>
      <c r="L30" s="113" t="s">
        <v>5</v>
      </c>
      <c r="M30" s="113" t="s">
        <v>5</v>
      </c>
      <c r="N30" s="133" t="s">
        <v>5</v>
      </c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</row>
    <row r="31" spans="1:27" x14ac:dyDescent="0.35">
      <c r="A31" s="240"/>
      <c r="B31" s="89" t="s">
        <v>14</v>
      </c>
      <c r="C31" s="135" t="s">
        <v>5</v>
      </c>
      <c r="D31" s="135" t="s">
        <v>5</v>
      </c>
      <c r="E31" s="135">
        <v>2.7395800000000001</v>
      </c>
      <c r="F31" s="135">
        <v>52.097850000000001</v>
      </c>
      <c r="G31" s="135">
        <v>61.977220000000003</v>
      </c>
      <c r="H31" s="135">
        <v>323.83706000000001</v>
      </c>
      <c r="I31" s="135">
        <v>299.21785599999998</v>
      </c>
      <c r="J31" s="135">
        <v>620.76031</v>
      </c>
      <c r="K31" s="135" t="s">
        <v>5</v>
      </c>
      <c r="L31" s="135">
        <v>0.52236000000000005</v>
      </c>
      <c r="M31" s="135" t="s">
        <v>5</v>
      </c>
      <c r="N31" s="135">
        <v>1361.1522359999999</v>
      </c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</row>
  </sheetData>
  <hyperlinks>
    <hyperlink ref="O1" location="'Pension retr prov&amp;sexe AC'!A1" display="Variable suivante" xr:uid="{A20F43B3-9AF9-4737-A712-FF233DFC5976}"/>
    <hyperlink ref="O2" location="'Pension retr prov&amp;grad AC'!A1" display="Variable précédente" xr:uid="{30FFA3F0-6154-4A07-84BA-49C614D6BD40}"/>
  </hyperlink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B57F-DFC6-48FB-9019-129C65996DBA}">
  <dimension ref="A1:I31"/>
  <sheetViews>
    <sheetView workbookViewId="0">
      <selection activeCell="I2" sqref="I2"/>
    </sheetView>
  </sheetViews>
  <sheetFormatPr baseColWidth="10" defaultColWidth="10.6640625" defaultRowHeight="15.5" x14ac:dyDescent="0.35"/>
  <cols>
    <col min="1" max="2" width="10.6640625" style="248"/>
    <col min="3" max="4" width="12.83203125" style="248" customWidth="1"/>
    <col min="5" max="5" width="12.6640625" style="248" customWidth="1"/>
    <col min="6" max="7" width="10.6640625" style="248"/>
    <col min="8" max="8" width="12.5" style="248" customWidth="1"/>
    <col min="9" max="16384" width="10.6640625" style="248"/>
  </cols>
  <sheetData>
    <row r="1" spans="1:9" x14ac:dyDescent="0.35">
      <c r="A1" s="249"/>
      <c r="B1" s="249"/>
      <c r="C1" s="249"/>
      <c r="D1" s="249"/>
      <c r="E1" s="249"/>
      <c r="I1" s="250" t="s">
        <v>260</v>
      </c>
    </row>
    <row r="2" spans="1:9" ht="18" x14ac:dyDescent="0.4">
      <c r="A2" s="249"/>
      <c r="B2" s="251" t="s">
        <v>1088</v>
      </c>
      <c r="C2" s="249"/>
      <c r="D2" s="249"/>
      <c r="E2" s="249"/>
      <c r="I2" s="252" t="s">
        <v>261</v>
      </c>
    </row>
    <row r="4" spans="1:9" x14ac:dyDescent="0.35">
      <c r="B4" s="49" t="s">
        <v>16</v>
      </c>
      <c r="C4" s="54" t="s">
        <v>82</v>
      </c>
      <c r="D4" s="54" t="s">
        <v>83</v>
      </c>
      <c r="E4" s="54" t="s">
        <v>14</v>
      </c>
      <c r="F4" s="54" t="s">
        <v>7</v>
      </c>
    </row>
    <row r="5" spans="1:9" x14ac:dyDescent="0.35">
      <c r="B5" s="239" t="s">
        <v>674</v>
      </c>
      <c r="C5" s="8">
        <v>36508390</v>
      </c>
      <c r="D5" s="8">
        <v>0</v>
      </c>
      <c r="E5" s="336">
        <v>36508390</v>
      </c>
      <c r="F5" s="339">
        <f>E5/$E$31</f>
        <v>2.8681093242659936E-3</v>
      </c>
    </row>
    <row r="6" spans="1:9" x14ac:dyDescent="0.35">
      <c r="B6" s="334" t="s">
        <v>8</v>
      </c>
      <c r="C6" s="8">
        <v>57820330</v>
      </c>
      <c r="D6" s="8">
        <v>0</v>
      </c>
      <c r="E6" s="336">
        <v>57820330</v>
      </c>
      <c r="F6" s="339">
        <f t="shared" ref="F6:F30" si="0">E6/$E$31</f>
        <v>4.5423812883870467E-3</v>
      </c>
    </row>
    <row r="7" spans="1:9" x14ac:dyDescent="0.35">
      <c r="B7" s="334" t="s">
        <v>675</v>
      </c>
      <c r="C7" s="8">
        <v>624062745</v>
      </c>
      <c r="D7" s="8">
        <v>128638815</v>
      </c>
      <c r="E7" s="336">
        <v>752701560</v>
      </c>
      <c r="F7" s="339">
        <f t="shared" si="0"/>
        <v>5.9132444970198886E-2</v>
      </c>
    </row>
    <row r="8" spans="1:9" x14ac:dyDescent="0.35">
      <c r="B8" s="334" t="s">
        <v>676</v>
      </c>
      <c r="C8" s="8">
        <v>106333470</v>
      </c>
      <c r="D8" s="8">
        <v>19720300</v>
      </c>
      <c r="E8" s="336">
        <v>126053770</v>
      </c>
      <c r="F8" s="339">
        <f t="shared" si="0"/>
        <v>9.902819409343469E-3</v>
      </c>
    </row>
    <row r="9" spans="1:9" x14ac:dyDescent="0.35">
      <c r="B9" s="334" t="s">
        <v>677</v>
      </c>
      <c r="C9" s="8">
        <v>77716090</v>
      </c>
      <c r="D9" s="8">
        <v>10838620</v>
      </c>
      <c r="E9" s="336">
        <v>88554710</v>
      </c>
      <c r="F9" s="339">
        <f t="shared" si="0"/>
        <v>6.9568827729371528E-3</v>
      </c>
    </row>
    <row r="10" spans="1:9" x14ac:dyDescent="0.35">
      <c r="B10" s="334" t="s">
        <v>411</v>
      </c>
      <c r="C10" s="8">
        <v>68965179</v>
      </c>
      <c r="D10" s="8">
        <v>26720772</v>
      </c>
      <c r="E10" s="336">
        <v>95685951</v>
      </c>
      <c r="F10" s="339">
        <f t="shared" si="0"/>
        <v>7.5171150594249428E-3</v>
      </c>
    </row>
    <row r="11" spans="1:9" x14ac:dyDescent="0.35">
      <c r="B11" s="334" t="s">
        <v>678</v>
      </c>
      <c r="C11" s="8">
        <v>61020480</v>
      </c>
      <c r="D11" s="8">
        <v>4824450</v>
      </c>
      <c r="E11" s="336">
        <v>65844930</v>
      </c>
      <c r="F11" s="339">
        <f t="shared" si="0"/>
        <v>5.1727961076520126E-3</v>
      </c>
    </row>
    <row r="12" spans="1:9" x14ac:dyDescent="0.35">
      <c r="B12" s="334" t="s">
        <v>679</v>
      </c>
      <c r="C12" s="8">
        <v>64289370</v>
      </c>
      <c r="D12" s="8">
        <v>5275100</v>
      </c>
      <c r="E12" s="336">
        <v>69564470</v>
      </c>
      <c r="F12" s="339">
        <f t="shared" si="0"/>
        <v>5.4650042098438739E-3</v>
      </c>
    </row>
    <row r="13" spans="1:9" x14ac:dyDescent="0.35">
      <c r="B13" s="334" t="s">
        <v>9</v>
      </c>
      <c r="C13" s="8">
        <v>346851540</v>
      </c>
      <c r="D13" s="8">
        <v>85561950</v>
      </c>
      <c r="E13" s="336">
        <v>432413490</v>
      </c>
      <c r="F13" s="339">
        <f t="shared" si="0"/>
        <v>3.3970524654946439E-2</v>
      </c>
    </row>
    <row r="14" spans="1:9" x14ac:dyDescent="0.35">
      <c r="B14" s="334" t="s">
        <v>10</v>
      </c>
      <c r="C14" s="8">
        <v>7453885945</v>
      </c>
      <c r="D14" s="8">
        <v>1656642197</v>
      </c>
      <c r="E14" s="336">
        <v>9110528142</v>
      </c>
      <c r="F14" s="339">
        <f t="shared" si="0"/>
        <v>0.71572563767007913</v>
      </c>
    </row>
    <row r="15" spans="1:9" x14ac:dyDescent="0.35">
      <c r="B15" s="334" t="s">
        <v>415</v>
      </c>
      <c r="C15" s="8">
        <v>28880610</v>
      </c>
      <c r="D15" s="8">
        <v>3367650</v>
      </c>
      <c r="E15" s="336">
        <v>32248260</v>
      </c>
      <c r="F15" s="339">
        <f t="shared" si="0"/>
        <v>2.5334323205530038E-3</v>
      </c>
    </row>
    <row r="16" spans="1:9" x14ac:dyDescent="0.35">
      <c r="B16" s="334" t="s">
        <v>416</v>
      </c>
      <c r="C16" s="8">
        <v>94984670</v>
      </c>
      <c r="D16" s="8">
        <v>8656620</v>
      </c>
      <c r="E16" s="336">
        <v>103641290</v>
      </c>
      <c r="F16" s="339">
        <f t="shared" si="0"/>
        <v>8.1420887151680988E-3</v>
      </c>
    </row>
    <row r="17" spans="2:6" x14ac:dyDescent="0.35">
      <c r="B17" s="334" t="s">
        <v>417</v>
      </c>
      <c r="C17" s="8">
        <v>497116540</v>
      </c>
      <c r="D17" s="8">
        <v>68935260</v>
      </c>
      <c r="E17" s="336">
        <v>566051800</v>
      </c>
      <c r="F17" s="339">
        <f t="shared" si="0"/>
        <v>4.4469187646936754E-2</v>
      </c>
    </row>
    <row r="18" spans="2:6" x14ac:dyDescent="0.35">
      <c r="B18" s="334" t="s">
        <v>418</v>
      </c>
      <c r="C18" s="8">
        <v>63147630</v>
      </c>
      <c r="D18" s="8">
        <v>17553140</v>
      </c>
      <c r="E18" s="336">
        <v>80700770</v>
      </c>
      <c r="F18" s="339">
        <f t="shared" si="0"/>
        <v>6.3398750509799356E-3</v>
      </c>
    </row>
    <row r="19" spans="2:6" x14ac:dyDescent="0.35">
      <c r="B19" s="334" t="s">
        <v>419</v>
      </c>
      <c r="C19" s="8">
        <v>17345450</v>
      </c>
      <c r="D19" s="8">
        <v>1487070</v>
      </c>
      <c r="E19" s="336">
        <v>18832520</v>
      </c>
      <c r="F19" s="339">
        <f t="shared" si="0"/>
        <v>1.4794880358028884E-3</v>
      </c>
    </row>
    <row r="20" spans="2:6" x14ac:dyDescent="0.35">
      <c r="B20" s="334" t="s">
        <v>839</v>
      </c>
      <c r="C20" s="8">
        <v>59024280</v>
      </c>
      <c r="D20" s="8">
        <v>3655100</v>
      </c>
      <c r="E20" s="336">
        <v>62679380</v>
      </c>
      <c r="F20" s="339">
        <f t="shared" si="0"/>
        <v>4.9241096147272295E-3</v>
      </c>
    </row>
    <row r="21" spans="2:6" x14ac:dyDescent="0.35">
      <c r="B21" s="334" t="s">
        <v>11</v>
      </c>
      <c r="C21" s="8">
        <v>106367810</v>
      </c>
      <c r="D21" s="8">
        <v>0</v>
      </c>
      <c r="E21" s="336">
        <v>106367810</v>
      </c>
      <c r="F21" s="339">
        <f t="shared" si="0"/>
        <v>8.3562848885627011E-3</v>
      </c>
    </row>
    <row r="22" spans="2:6" x14ac:dyDescent="0.35">
      <c r="B22" s="334" t="s">
        <v>421</v>
      </c>
      <c r="C22" s="8">
        <v>60880830</v>
      </c>
      <c r="D22" s="8">
        <v>11286860</v>
      </c>
      <c r="E22" s="336">
        <v>72167690</v>
      </c>
      <c r="F22" s="339">
        <f t="shared" si="0"/>
        <v>5.6695139007701435E-3</v>
      </c>
    </row>
    <row r="23" spans="2:6" x14ac:dyDescent="0.35">
      <c r="B23" s="334" t="s">
        <v>12</v>
      </c>
      <c r="C23" s="8">
        <v>83328100</v>
      </c>
      <c r="D23" s="8">
        <v>5317200</v>
      </c>
      <c r="E23" s="336">
        <v>88645300</v>
      </c>
      <c r="F23" s="339">
        <f t="shared" si="0"/>
        <v>6.9639995486614524E-3</v>
      </c>
    </row>
    <row r="24" spans="2:6" x14ac:dyDescent="0.35">
      <c r="B24" s="334" t="s">
        <v>681</v>
      </c>
      <c r="C24" s="8">
        <v>53772180</v>
      </c>
      <c r="D24" s="8">
        <v>1586940</v>
      </c>
      <c r="E24" s="336">
        <v>55359120</v>
      </c>
      <c r="F24" s="339">
        <f t="shared" si="0"/>
        <v>4.34902794275946E-3</v>
      </c>
    </row>
    <row r="25" spans="2:6" x14ac:dyDescent="0.35">
      <c r="B25" s="334" t="s">
        <v>424</v>
      </c>
      <c r="C25" s="8">
        <v>91517360</v>
      </c>
      <c r="D25" s="8">
        <v>5655820</v>
      </c>
      <c r="E25" s="336">
        <v>97173180</v>
      </c>
      <c r="F25" s="339">
        <f t="shared" si="0"/>
        <v>7.6339521854175921E-3</v>
      </c>
    </row>
    <row r="26" spans="2:6" x14ac:dyDescent="0.35">
      <c r="B26" s="334" t="s">
        <v>13</v>
      </c>
      <c r="C26" s="8">
        <v>224728576</v>
      </c>
      <c r="D26" s="8">
        <v>11425250</v>
      </c>
      <c r="E26" s="336">
        <v>236153826</v>
      </c>
      <c r="F26" s="339">
        <f t="shared" si="0"/>
        <v>1.8552310587009974E-2</v>
      </c>
    </row>
    <row r="27" spans="2:6" x14ac:dyDescent="0.35">
      <c r="B27" s="334" t="s">
        <v>682</v>
      </c>
      <c r="C27" s="8">
        <v>59630406</v>
      </c>
      <c r="D27" s="8">
        <v>2492600</v>
      </c>
      <c r="E27" s="336">
        <v>62123006</v>
      </c>
      <c r="F27" s="339">
        <f t="shared" si="0"/>
        <v>4.8804007177537072E-3</v>
      </c>
    </row>
    <row r="28" spans="2:6" x14ac:dyDescent="0.35">
      <c r="B28" s="334" t="s">
        <v>427</v>
      </c>
      <c r="C28" s="8">
        <v>19296770</v>
      </c>
      <c r="D28" s="8">
        <v>0</v>
      </c>
      <c r="E28" s="336">
        <v>19296770</v>
      </c>
      <c r="F28" s="339">
        <f t="shared" si="0"/>
        <v>1.5159596455832838E-3</v>
      </c>
    </row>
    <row r="29" spans="2:6" x14ac:dyDescent="0.35">
      <c r="B29" s="334" t="s">
        <v>428</v>
      </c>
      <c r="C29" s="8">
        <v>182134130</v>
      </c>
      <c r="D29" s="8">
        <v>30556870</v>
      </c>
      <c r="E29" s="336">
        <v>212691000</v>
      </c>
      <c r="F29" s="339">
        <f t="shared" si="0"/>
        <v>1.6709064417451947E-2</v>
      </c>
    </row>
    <row r="30" spans="2:6" x14ac:dyDescent="0.35">
      <c r="B30" s="341" t="s">
        <v>429</v>
      </c>
      <c r="C30" s="206">
        <v>79271476</v>
      </c>
      <c r="D30" s="206">
        <v>0</v>
      </c>
      <c r="E30" s="387">
        <v>79271476</v>
      </c>
      <c r="F30" s="342">
        <f t="shared" si="0"/>
        <v>6.2275893147829293E-3</v>
      </c>
    </row>
    <row r="31" spans="2:6" x14ac:dyDescent="0.35">
      <c r="B31" s="90" t="s">
        <v>14</v>
      </c>
      <c r="C31" s="419">
        <f>SUM(C5:C30)</f>
        <v>10618880357</v>
      </c>
      <c r="D31" s="419">
        <f t="shared" ref="D31:E31" si="1">SUM(D5:D30)</f>
        <v>2110198584</v>
      </c>
      <c r="E31" s="419">
        <f t="shared" si="1"/>
        <v>12729078941</v>
      </c>
      <c r="F31" s="343">
        <f>E31/$E$31</f>
        <v>1</v>
      </c>
    </row>
  </sheetData>
  <hyperlinks>
    <hyperlink ref="I1" location="'Pension retr pro&amp;sexe EPST'!A1" display="Variable suivante" xr:uid="{17BB27FB-3C5D-4727-A86C-78D333B43E2A}"/>
    <hyperlink ref="I2" location="'Pension retr prov&amp;grad EPST'!A1" display="Variable précédente" xr:uid="{F1D6A400-63C0-4231-B85C-A8D4D8D5E7E8}"/>
  </hyperlink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42A9-2221-4324-BF65-7FBBA1DD12BB}">
  <dimension ref="A1:I31"/>
  <sheetViews>
    <sheetView workbookViewId="0">
      <selection activeCell="I2" sqref="I2"/>
    </sheetView>
  </sheetViews>
  <sheetFormatPr baseColWidth="10" defaultColWidth="10.6640625" defaultRowHeight="15.5" x14ac:dyDescent="0.35"/>
  <cols>
    <col min="1" max="1" width="10.6640625" style="248"/>
    <col min="2" max="2" width="18.58203125" style="248" customWidth="1"/>
    <col min="3" max="4" width="10.6640625" style="248"/>
    <col min="5" max="5" width="15.08203125" style="248" customWidth="1"/>
    <col min="6" max="7" width="10.6640625" style="248"/>
    <col min="8" max="8" width="12.75" style="248" customWidth="1"/>
    <col min="9" max="16384" width="10.6640625" style="248"/>
  </cols>
  <sheetData>
    <row r="1" spans="1:9" x14ac:dyDescent="0.35">
      <c r="I1" s="250" t="s">
        <v>1188</v>
      </c>
    </row>
    <row r="2" spans="1:9" ht="18" x14ac:dyDescent="0.4">
      <c r="A2" s="249"/>
      <c r="B2" s="251" t="s">
        <v>1089</v>
      </c>
      <c r="C2" s="249"/>
      <c r="D2" s="249"/>
      <c r="E2" s="249"/>
      <c r="I2" s="252" t="s">
        <v>261</v>
      </c>
    </row>
    <row r="4" spans="1:9" x14ac:dyDescent="0.35">
      <c r="B4" s="49" t="s">
        <v>16</v>
      </c>
      <c r="C4" s="54" t="s">
        <v>82</v>
      </c>
      <c r="D4" s="54" t="s">
        <v>83</v>
      </c>
      <c r="E4" s="54" t="s">
        <v>14</v>
      </c>
      <c r="F4" s="54" t="s">
        <v>7</v>
      </c>
    </row>
    <row r="5" spans="1:9" x14ac:dyDescent="0.35">
      <c r="B5" s="239" t="s">
        <v>674</v>
      </c>
      <c r="C5" s="8" t="s">
        <v>5</v>
      </c>
      <c r="D5" s="8" t="s">
        <v>5</v>
      </c>
      <c r="E5" s="336" t="s">
        <v>5</v>
      </c>
      <c r="F5" s="339" t="s">
        <v>5</v>
      </c>
    </row>
    <row r="6" spans="1:9" x14ac:dyDescent="0.35">
      <c r="B6" s="334" t="s">
        <v>8</v>
      </c>
      <c r="C6" s="8" t="s">
        <v>5</v>
      </c>
      <c r="D6" s="8" t="s">
        <v>5</v>
      </c>
      <c r="E6" s="336" t="s">
        <v>5</v>
      </c>
      <c r="F6" s="339" t="s">
        <v>5</v>
      </c>
    </row>
    <row r="7" spans="1:9" x14ac:dyDescent="0.35">
      <c r="B7" s="334" t="s">
        <v>675</v>
      </c>
      <c r="C7" s="8">
        <v>10028880</v>
      </c>
      <c r="D7" s="8">
        <v>7720200</v>
      </c>
      <c r="E7" s="336">
        <v>17749080</v>
      </c>
      <c r="F7" s="339">
        <f>E7/$E$31</f>
        <v>1.3039746422603681E-2</v>
      </c>
    </row>
    <row r="8" spans="1:9" x14ac:dyDescent="0.35">
      <c r="B8" s="334" t="s">
        <v>676</v>
      </c>
      <c r="C8" s="8">
        <v>30251700</v>
      </c>
      <c r="D8" s="8">
        <v>7119810</v>
      </c>
      <c r="E8" s="336">
        <v>37371510</v>
      </c>
      <c r="F8" s="339">
        <f t="shared" ref="F8:F9" si="0">E8/$E$31</f>
        <v>2.7455790036993336E-2</v>
      </c>
    </row>
    <row r="9" spans="1:9" x14ac:dyDescent="0.35">
      <c r="B9" s="334" t="s">
        <v>677</v>
      </c>
      <c r="C9" s="8">
        <v>25259400</v>
      </c>
      <c r="D9" s="8">
        <v>8270460</v>
      </c>
      <c r="E9" s="336">
        <v>33529860</v>
      </c>
      <c r="F9" s="339">
        <f t="shared" si="0"/>
        <v>2.4633438577402446E-2</v>
      </c>
    </row>
    <row r="10" spans="1:9" x14ac:dyDescent="0.35">
      <c r="B10" s="334" t="s">
        <v>411</v>
      </c>
      <c r="C10" s="8" t="s">
        <v>5</v>
      </c>
      <c r="D10" s="8" t="s">
        <v>5</v>
      </c>
      <c r="E10" s="336" t="s">
        <v>5</v>
      </c>
      <c r="F10" s="339" t="s">
        <v>5</v>
      </c>
    </row>
    <row r="11" spans="1:9" x14ac:dyDescent="0.35">
      <c r="B11" s="334" t="s">
        <v>678</v>
      </c>
      <c r="C11" s="8">
        <v>46641960</v>
      </c>
      <c r="D11" s="8">
        <v>9447480</v>
      </c>
      <c r="E11" s="336">
        <v>56089440</v>
      </c>
      <c r="F11" s="339">
        <f>E11/$E$31</f>
        <v>4.1207323116794994E-2</v>
      </c>
    </row>
    <row r="12" spans="1:9" x14ac:dyDescent="0.35">
      <c r="B12" s="334" t="s">
        <v>679</v>
      </c>
      <c r="C12" s="8" t="s">
        <v>5</v>
      </c>
      <c r="D12" s="8" t="s">
        <v>5</v>
      </c>
      <c r="E12" s="336" t="s">
        <v>5</v>
      </c>
      <c r="F12" s="339" t="s">
        <v>5</v>
      </c>
    </row>
    <row r="13" spans="1:9" x14ac:dyDescent="0.35">
      <c r="B13" s="334" t="s">
        <v>9</v>
      </c>
      <c r="C13" s="8">
        <v>18464490</v>
      </c>
      <c r="D13" s="8">
        <v>11150280</v>
      </c>
      <c r="E13" s="336">
        <v>29614770</v>
      </c>
      <c r="F13" s="339">
        <f t="shared" ref="F13:F14" si="1">E13/$E$31</f>
        <v>2.1757132829630085E-2</v>
      </c>
    </row>
    <row r="14" spans="1:9" x14ac:dyDescent="0.35">
      <c r="B14" s="334" t="s">
        <v>10</v>
      </c>
      <c r="C14" s="8">
        <v>622818936</v>
      </c>
      <c r="D14" s="8">
        <v>274961100</v>
      </c>
      <c r="E14" s="336">
        <v>897780036</v>
      </c>
      <c r="F14" s="339">
        <f t="shared" si="1"/>
        <v>0.65957356734636408</v>
      </c>
    </row>
    <row r="15" spans="1:9" x14ac:dyDescent="0.35">
      <c r="B15" s="334" t="s">
        <v>415</v>
      </c>
      <c r="C15" s="8" t="s">
        <v>5</v>
      </c>
      <c r="D15" s="8" t="s">
        <v>5</v>
      </c>
      <c r="E15" s="336" t="s">
        <v>5</v>
      </c>
      <c r="F15" s="339" t="s">
        <v>5</v>
      </c>
    </row>
    <row r="16" spans="1:9" x14ac:dyDescent="0.35">
      <c r="B16" s="334" t="s">
        <v>416</v>
      </c>
      <c r="C16" s="8">
        <v>15585120</v>
      </c>
      <c r="D16" s="8">
        <v>5870250</v>
      </c>
      <c r="E16" s="336">
        <v>21455370</v>
      </c>
      <c r="F16" s="339">
        <f>E16/$E$31</f>
        <v>1.5762652723585579E-2</v>
      </c>
    </row>
    <row r="17" spans="2:6" x14ac:dyDescent="0.35">
      <c r="B17" s="334" t="s">
        <v>417</v>
      </c>
      <c r="C17" s="8" t="s">
        <v>5</v>
      </c>
      <c r="D17" s="8" t="s">
        <v>5</v>
      </c>
      <c r="E17" s="336" t="s">
        <v>5</v>
      </c>
      <c r="F17" s="339" t="s">
        <v>5</v>
      </c>
    </row>
    <row r="18" spans="2:6" x14ac:dyDescent="0.35">
      <c r="B18" s="334" t="s">
        <v>418</v>
      </c>
      <c r="C18" s="8">
        <v>22090410</v>
      </c>
      <c r="D18" s="8">
        <v>12261600</v>
      </c>
      <c r="E18" s="336">
        <v>34352010</v>
      </c>
      <c r="F18" s="339">
        <f t="shared" ref="F18:F19" si="2">E18/$E$31</f>
        <v>2.523744889913989E-2</v>
      </c>
    </row>
    <row r="19" spans="2:6" x14ac:dyDescent="0.35">
      <c r="B19" s="334" t="s">
        <v>419</v>
      </c>
      <c r="C19" s="8">
        <v>3866400</v>
      </c>
      <c r="D19" s="8">
        <v>7221330</v>
      </c>
      <c r="E19" s="336">
        <v>11087730</v>
      </c>
      <c r="F19" s="339">
        <f t="shared" si="2"/>
        <v>8.1458412268295317E-3</v>
      </c>
    </row>
    <row r="20" spans="2:6" x14ac:dyDescent="0.35">
      <c r="B20" s="334" t="s">
        <v>839</v>
      </c>
      <c r="C20" s="8" t="s">
        <v>5</v>
      </c>
      <c r="D20" s="8" t="s">
        <v>5</v>
      </c>
      <c r="E20" s="336" t="s">
        <v>5</v>
      </c>
      <c r="F20" s="339" t="s">
        <v>5</v>
      </c>
    </row>
    <row r="21" spans="2:6" x14ac:dyDescent="0.35">
      <c r="B21" s="334" t="s">
        <v>11</v>
      </c>
      <c r="C21" s="8" t="s">
        <v>5</v>
      </c>
      <c r="D21" s="8" t="s">
        <v>5</v>
      </c>
      <c r="E21" s="336" t="s">
        <v>5</v>
      </c>
      <c r="F21" s="339" t="s">
        <v>5</v>
      </c>
    </row>
    <row r="22" spans="2:6" x14ac:dyDescent="0.35">
      <c r="B22" s="334" t="s">
        <v>421</v>
      </c>
      <c r="C22" s="8" t="s">
        <v>5</v>
      </c>
      <c r="D22" s="8" t="s">
        <v>5</v>
      </c>
      <c r="E22" s="336" t="s">
        <v>5</v>
      </c>
      <c r="F22" s="339" t="s">
        <v>5</v>
      </c>
    </row>
    <row r="23" spans="2:6" x14ac:dyDescent="0.35">
      <c r="B23" s="334" t="s">
        <v>12</v>
      </c>
      <c r="C23" s="8">
        <v>32436990</v>
      </c>
      <c r="D23" s="8">
        <v>11463570</v>
      </c>
      <c r="E23" s="336">
        <v>43900560</v>
      </c>
      <c r="F23" s="339">
        <f>E23/$E$31</f>
        <v>3.2252498169499391E-2</v>
      </c>
    </row>
    <row r="24" spans="2:6" x14ac:dyDescent="0.35">
      <c r="B24" s="334" t="s">
        <v>681</v>
      </c>
      <c r="C24" s="8" t="s">
        <v>5</v>
      </c>
      <c r="D24" s="8" t="s">
        <v>5</v>
      </c>
      <c r="E24" s="336" t="s">
        <v>5</v>
      </c>
      <c r="F24" s="339" t="s">
        <v>5</v>
      </c>
    </row>
    <row r="25" spans="2:6" x14ac:dyDescent="0.35">
      <c r="B25" s="334" t="s">
        <v>424</v>
      </c>
      <c r="C25" s="8">
        <v>16827480</v>
      </c>
      <c r="D25" s="8">
        <v>4279860</v>
      </c>
      <c r="E25" s="336">
        <v>21107340</v>
      </c>
      <c r="F25" s="339">
        <f t="shared" ref="F25:F26" si="3">E25/$E$31</f>
        <v>1.5506964938784408E-2</v>
      </c>
    </row>
    <row r="26" spans="2:6" x14ac:dyDescent="0.35">
      <c r="B26" s="334" t="s">
        <v>13</v>
      </c>
      <c r="C26" s="8">
        <v>125892090</v>
      </c>
      <c r="D26" s="8">
        <v>14581170</v>
      </c>
      <c r="E26" s="336">
        <v>140473260</v>
      </c>
      <c r="F26" s="339">
        <f t="shared" si="3"/>
        <v>0.10320172592362402</v>
      </c>
    </row>
    <row r="27" spans="2:6" x14ac:dyDescent="0.35">
      <c r="B27" s="334" t="s">
        <v>682</v>
      </c>
      <c r="C27" s="8" t="s">
        <v>5</v>
      </c>
      <c r="D27" s="8" t="s">
        <v>5</v>
      </c>
      <c r="E27" s="336" t="s">
        <v>5</v>
      </c>
      <c r="F27" s="339" t="s">
        <v>5</v>
      </c>
    </row>
    <row r="28" spans="2:6" x14ac:dyDescent="0.35">
      <c r="B28" s="334" t="s">
        <v>427</v>
      </c>
      <c r="C28" s="8" t="s">
        <v>5</v>
      </c>
      <c r="D28" s="8" t="s">
        <v>5</v>
      </c>
      <c r="E28" s="336" t="s">
        <v>5</v>
      </c>
      <c r="F28" s="339" t="s">
        <v>5</v>
      </c>
    </row>
    <row r="29" spans="2:6" x14ac:dyDescent="0.35">
      <c r="B29" s="334" t="s">
        <v>428</v>
      </c>
      <c r="C29" s="8" t="s">
        <v>5</v>
      </c>
      <c r="D29" s="8" t="s">
        <v>5</v>
      </c>
      <c r="E29" s="336" t="s">
        <v>5</v>
      </c>
      <c r="F29" s="339" t="s">
        <v>5</v>
      </c>
    </row>
    <row r="30" spans="2:6" x14ac:dyDescent="0.35">
      <c r="B30" s="341" t="s">
        <v>429</v>
      </c>
      <c r="C30" s="206">
        <v>5839020</v>
      </c>
      <c r="D30" s="206">
        <v>10802250</v>
      </c>
      <c r="E30" s="387">
        <v>16641270</v>
      </c>
      <c r="F30" s="339">
        <f>E30/$E$31</f>
        <v>1.2225869788748596E-2</v>
      </c>
    </row>
    <row r="31" spans="2:6" x14ac:dyDescent="0.35">
      <c r="B31" s="90" t="s">
        <v>14</v>
      </c>
      <c r="C31" s="419">
        <f>SUM(C5:C30)</f>
        <v>976002876</v>
      </c>
      <c r="D31" s="419">
        <f t="shared" ref="D31:E31" si="4">SUM(D5:D30)</f>
        <v>385149360</v>
      </c>
      <c r="E31" s="419">
        <f t="shared" si="4"/>
        <v>1361152236</v>
      </c>
      <c r="F31" s="343">
        <f>E31/$E$31</f>
        <v>1</v>
      </c>
    </row>
  </sheetData>
  <hyperlinks>
    <hyperlink ref="I2" location="'Pension retr prov&amp;sexe AC'!A1" display="Variable précédente" xr:uid="{FA1DA1E9-3AFD-4F35-8B90-4506C10F7D5F}"/>
    <hyperlink ref="I1" location="'Pens retr prov&amp;Age AC'!A1" display="Varibale suivante" xr:uid="{B51A82DF-1E71-4024-BB0C-207D2AE230F1}"/>
  </hyperlink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7377-6D63-4566-9494-2158E3D591E9}">
  <dimension ref="A1:K31"/>
  <sheetViews>
    <sheetView workbookViewId="0">
      <selection activeCell="K2" sqref="K2"/>
    </sheetView>
  </sheetViews>
  <sheetFormatPr baseColWidth="10" defaultColWidth="10.6640625" defaultRowHeight="15.5" x14ac:dyDescent="0.35"/>
  <cols>
    <col min="1" max="3" width="10.6640625" style="248"/>
    <col min="4" max="4" width="12.6640625" style="248" customWidth="1"/>
    <col min="5" max="5" width="11.75" style="248" customWidth="1"/>
    <col min="6" max="6" width="12.1640625" style="248" customWidth="1"/>
    <col min="7" max="7" width="12" style="248" customWidth="1"/>
    <col min="8" max="8" width="13.58203125" style="248" customWidth="1"/>
    <col min="9" max="16384" width="10.6640625" style="248"/>
  </cols>
  <sheetData>
    <row r="1" spans="1:11" x14ac:dyDescent="0.35">
      <c r="A1" s="249"/>
      <c r="B1" s="249"/>
      <c r="C1" s="249"/>
      <c r="D1" s="249"/>
      <c r="K1" s="250" t="s">
        <v>260</v>
      </c>
    </row>
    <row r="2" spans="1:11" ht="18" x14ac:dyDescent="0.4">
      <c r="A2" s="249"/>
      <c r="B2" s="251" t="s">
        <v>1090</v>
      </c>
      <c r="C2" s="249"/>
      <c r="D2" s="249"/>
      <c r="K2" s="252" t="s">
        <v>261</v>
      </c>
    </row>
    <row r="4" spans="1:11" x14ac:dyDescent="0.35">
      <c r="B4" s="49" t="s">
        <v>16</v>
      </c>
      <c r="C4" s="49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</row>
    <row r="5" spans="1:11" x14ac:dyDescent="0.35">
      <c r="B5" s="239" t="s">
        <v>674</v>
      </c>
      <c r="C5" s="8">
        <v>1819300</v>
      </c>
      <c r="D5" s="8" t="s">
        <v>5</v>
      </c>
      <c r="E5" s="8">
        <v>11304930</v>
      </c>
      <c r="F5" s="8">
        <v>11961140</v>
      </c>
      <c r="G5" s="8">
        <v>11423020</v>
      </c>
      <c r="H5" s="107">
        <v>36508390</v>
      </c>
    </row>
    <row r="6" spans="1:11" x14ac:dyDescent="0.35">
      <c r="B6" s="334" t="s">
        <v>8</v>
      </c>
      <c r="C6" s="8">
        <v>2737010</v>
      </c>
      <c r="D6" s="8">
        <v>1347050</v>
      </c>
      <c r="E6" s="8">
        <v>3721460</v>
      </c>
      <c r="F6" s="8">
        <v>12793390</v>
      </c>
      <c r="G6" s="8">
        <v>37221420</v>
      </c>
      <c r="H6" s="107">
        <v>57820330</v>
      </c>
    </row>
    <row r="7" spans="1:11" x14ac:dyDescent="0.35">
      <c r="B7" s="334" t="s">
        <v>675</v>
      </c>
      <c r="C7" s="8">
        <v>8392230</v>
      </c>
      <c r="D7" s="8">
        <v>108734260</v>
      </c>
      <c r="E7" s="8">
        <v>193986400</v>
      </c>
      <c r="F7" s="8">
        <v>195934923</v>
      </c>
      <c r="G7" s="8">
        <v>246379197</v>
      </c>
      <c r="H7" s="107">
        <v>753427010</v>
      </c>
    </row>
    <row r="8" spans="1:11" x14ac:dyDescent="0.35">
      <c r="B8" s="334" t="s">
        <v>676</v>
      </c>
      <c r="C8" s="8">
        <v>1887720</v>
      </c>
      <c r="D8" s="8">
        <v>2651000</v>
      </c>
      <c r="E8" s="8">
        <v>4902530</v>
      </c>
      <c r="F8" s="8">
        <v>22894320</v>
      </c>
      <c r="G8" s="8">
        <v>22947800</v>
      </c>
      <c r="H8" s="107">
        <v>55283370</v>
      </c>
    </row>
    <row r="9" spans="1:11" x14ac:dyDescent="0.35">
      <c r="B9" s="334" t="s">
        <v>677</v>
      </c>
      <c r="C9" s="8">
        <v>1312830</v>
      </c>
      <c r="D9" s="8">
        <v>6291550</v>
      </c>
      <c r="E9" s="8">
        <v>11356750</v>
      </c>
      <c r="F9" s="8">
        <v>48205940</v>
      </c>
      <c r="G9" s="8">
        <v>91432590</v>
      </c>
      <c r="H9" s="107">
        <v>158599660</v>
      </c>
    </row>
    <row r="10" spans="1:11" x14ac:dyDescent="0.35">
      <c r="B10" s="334" t="s">
        <v>411</v>
      </c>
      <c r="C10" s="8" t="s">
        <v>5</v>
      </c>
      <c r="D10" s="8">
        <v>3641637</v>
      </c>
      <c r="E10" s="8">
        <v>8724575</v>
      </c>
      <c r="F10" s="8">
        <v>34810410</v>
      </c>
      <c r="G10" s="8">
        <v>48509329</v>
      </c>
      <c r="H10" s="107">
        <v>95685951</v>
      </c>
    </row>
    <row r="11" spans="1:11" x14ac:dyDescent="0.35">
      <c r="B11" s="334" t="s">
        <v>678</v>
      </c>
      <c r="C11" s="8" t="s">
        <v>5</v>
      </c>
      <c r="D11" s="8">
        <v>6752640</v>
      </c>
      <c r="E11" s="8">
        <v>15025470</v>
      </c>
      <c r="F11" s="8">
        <v>23690960</v>
      </c>
      <c r="G11" s="8">
        <v>20375860</v>
      </c>
      <c r="H11" s="107">
        <v>65844930</v>
      </c>
    </row>
    <row r="12" spans="1:11" x14ac:dyDescent="0.35">
      <c r="B12" s="334" t="s">
        <v>837</v>
      </c>
      <c r="C12" s="8">
        <v>667400</v>
      </c>
      <c r="D12" s="8">
        <v>2842160</v>
      </c>
      <c r="E12" s="8">
        <v>3125820</v>
      </c>
      <c r="F12" s="8">
        <v>20462230</v>
      </c>
      <c r="G12" s="8">
        <v>42466860</v>
      </c>
      <c r="H12" s="107">
        <v>69564470</v>
      </c>
    </row>
    <row r="13" spans="1:11" x14ac:dyDescent="0.35">
      <c r="B13" s="334" t="s">
        <v>838</v>
      </c>
      <c r="C13" s="8">
        <v>2793570</v>
      </c>
      <c r="D13" s="8">
        <v>7725950</v>
      </c>
      <c r="E13" s="8">
        <v>54361550</v>
      </c>
      <c r="F13" s="8">
        <v>134205330</v>
      </c>
      <c r="G13" s="8">
        <v>233327090</v>
      </c>
      <c r="H13" s="107">
        <v>432413490</v>
      </c>
    </row>
    <row r="14" spans="1:11" x14ac:dyDescent="0.35">
      <c r="B14" s="334" t="s">
        <v>10</v>
      </c>
      <c r="C14" s="8">
        <v>311058311</v>
      </c>
      <c r="D14" s="8">
        <v>1546324477</v>
      </c>
      <c r="E14" s="8">
        <v>3298438389</v>
      </c>
      <c r="F14" s="8">
        <v>2429542095</v>
      </c>
      <c r="G14" s="8">
        <v>1525164870</v>
      </c>
      <c r="H14" s="107">
        <v>9110528142</v>
      </c>
    </row>
    <row r="15" spans="1:11" x14ac:dyDescent="0.35">
      <c r="B15" s="334" t="s">
        <v>415</v>
      </c>
      <c r="C15" s="8">
        <v>1949920</v>
      </c>
      <c r="D15" s="8" t="s">
        <v>5</v>
      </c>
      <c r="E15" s="8">
        <v>6408840</v>
      </c>
      <c r="F15" s="8">
        <v>9224680</v>
      </c>
      <c r="G15" s="8">
        <v>14664820</v>
      </c>
      <c r="H15" s="107">
        <v>32248260</v>
      </c>
    </row>
    <row r="16" spans="1:11" x14ac:dyDescent="0.35">
      <c r="B16" s="334" t="s">
        <v>416</v>
      </c>
      <c r="C16" s="8">
        <v>3586430</v>
      </c>
      <c r="D16" s="8">
        <v>2488750</v>
      </c>
      <c r="E16" s="8">
        <v>14815220</v>
      </c>
      <c r="F16" s="8">
        <v>22838750</v>
      </c>
      <c r="G16" s="8">
        <v>59912140</v>
      </c>
      <c r="H16" s="107">
        <v>103641290</v>
      </c>
    </row>
    <row r="17" spans="2:8" x14ac:dyDescent="0.35">
      <c r="B17" s="334" t="s">
        <v>417</v>
      </c>
      <c r="C17" s="8">
        <v>20578720</v>
      </c>
      <c r="D17" s="8">
        <v>75185760</v>
      </c>
      <c r="E17" s="8">
        <v>159670190</v>
      </c>
      <c r="F17" s="8">
        <v>140484760</v>
      </c>
      <c r="G17" s="8">
        <v>170132370</v>
      </c>
      <c r="H17" s="107">
        <v>566051800</v>
      </c>
    </row>
    <row r="18" spans="2:8" x14ac:dyDescent="0.35">
      <c r="B18" s="334" t="s">
        <v>418</v>
      </c>
      <c r="C18" s="8">
        <v>2557470</v>
      </c>
      <c r="D18" s="8">
        <v>2185300</v>
      </c>
      <c r="E18" s="8">
        <v>12498600</v>
      </c>
      <c r="F18" s="8">
        <v>16443170</v>
      </c>
      <c r="G18" s="8">
        <v>47016230</v>
      </c>
      <c r="H18" s="107">
        <v>80700770</v>
      </c>
    </row>
    <row r="19" spans="2:8" x14ac:dyDescent="0.35">
      <c r="B19" s="334" t="s">
        <v>419</v>
      </c>
      <c r="C19" s="8" t="s">
        <v>5</v>
      </c>
      <c r="D19" s="8">
        <v>1487070</v>
      </c>
      <c r="E19" s="8">
        <v>2497820</v>
      </c>
      <c r="F19" s="8">
        <v>4639810</v>
      </c>
      <c r="G19" s="8">
        <v>10207820</v>
      </c>
      <c r="H19" s="107">
        <v>18832520</v>
      </c>
    </row>
    <row r="20" spans="2:8" x14ac:dyDescent="0.35">
      <c r="B20" s="334" t="s">
        <v>839</v>
      </c>
      <c r="C20" s="8" t="s">
        <v>5</v>
      </c>
      <c r="D20" s="8">
        <v>364770</v>
      </c>
      <c r="E20" s="8">
        <v>4082880</v>
      </c>
      <c r="F20" s="8">
        <v>2058120</v>
      </c>
      <c r="G20" s="8">
        <v>56173610</v>
      </c>
      <c r="H20" s="107">
        <v>62679380</v>
      </c>
    </row>
    <row r="21" spans="2:8" x14ac:dyDescent="0.35">
      <c r="B21" s="334" t="s">
        <v>11</v>
      </c>
      <c r="C21" s="8">
        <v>3542700</v>
      </c>
      <c r="D21" s="8">
        <v>4337520</v>
      </c>
      <c r="E21" s="8">
        <v>6627500</v>
      </c>
      <c r="F21" s="8">
        <v>5224410</v>
      </c>
      <c r="G21" s="8">
        <v>86635680</v>
      </c>
      <c r="H21" s="107">
        <v>106367810</v>
      </c>
    </row>
    <row r="22" spans="2:8" x14ac:dyDescent="0.35">
      <c r="B22" s="334" t="s">
        <v>421</v>
      </c>
      <c r="C22" s="8">
        <v>1030240</v>
      </c>
      <c r="D22" s="8" t="s">
        <v>5</v>
      </c>
      <c r="E22" s="8">
        <v>270630</v>
      </c>
      <c r="F22" s="8">
        <v>3881640</v>
      </c>
      <c r="G22" s="8">
        <v>66985180</v>
      </c>
      <c r="H22" s="107">
        <v>72167690</v>
      </c>
    </row>
    <row r="23" spans="2:8" x14ac:dyDescent="0.35">
      <c r="B23" s="334" t="s">
        <v>12</v>
      </c>
      <c r="C23" s="8">
        <v>1047840</v>
      </c>
      <c r="D23" s="8">
        <v>5354040</v>
      </c>
      <c r="E23" s="8">
        <v>12475610</v>
      </c>
      <c r="F23" s="8">
        <v>26802190</v>
      </c>
      <c r="G23" s="8">
        <v>16921350</v>
      </c>
      <c r="H23" s="107">
        <v>62601030</v>
      </c>
    </row>
    <row r="24" spans="2:8" x14ac:dyDescent="0.35">
      <c r="B24" s="334" t="s">
        <v>681</v>
      </c>
      <c r="C24" s="8">
        <v>854910</v>
      </c>
      <c r="D24" s="8">
        <v>947210</v>
      </c>
      <c r="E24" s="8">
        <v>4340220</v>
      </c>
      <c r="F24" s="8">
        <v>21941020</v>
      </c>
      <c r="G24" s="8">
        <v>53320030</v>
      </c>
      <c r="H24" s="107">
        <v>81403390</v>
      </c>
    </row>
    <row r="25" spans="2:8" x14ac:dyDescent="0.35">
      <c r="B25" s="334" t="s">
        <v>424</v>
      </c>
      <c r="C25" s="8">
        <v>12434210</v>
      </c>
      <c r="D25" s="8">
        <v>2409170</v>
      </c>
      <c r="E25" s="8">
        <v>5381350</v>
      </c>
      <c r="F25" s="8">
        <v>12318720</v>
      </c>
      <c r="G25" s="8">
        <v>63595550</v>
      </c>
      <c r="H25" s="107">
        <v>96139000</v>
      </c>
    </row>
    <row r="26" spans="2:8" x14ac:dyDescent="0.35">
      <c r="B26" s="334" t="s">
        <v>13</v>
      </c>
      <c r="C26" s="8">
        <v>3277850</v>
      </c>
      <c r="D26" s="8">
        <v>5924390</v>
      </c>
      <c r="E26" s="8">
        <v>30469880</v>
      </c>
      <c r="F26" s="8">
        <v>75917312</v>
      </c>
      <c r="G26" s="8">
        <v>116459280</v>
      </c>
      <c r="H26" s="107">
        <v>232048712</v>
      </c>
    </row>
    <row r="27" spans="2:8" x14ac:dyDescent="0.35">
      <c r="B27" s="334" t="s">
        <v>682</v>
      </c>
      <c r="C27" s="8">
        <v>871040</v>
      </c>
      <c r="D27" s="8">
        <v>234640</v>
      </c>
      <c r="E27" s="8">
        <v>1412450</v>
      </c>
      <c r="F27" s="8">
        <v>146420</v>
      </c>
      <c r="G27" s="8">
        <v>64597750</v>
      </c>
      <c r="H27" s="107">
        <v>67262300</v>
      </c>
    </row>
    <row r="28" spans="2:8" x14ac:dyDescent="0.35">
      <c r="B28" s="334" t="s">
        <v>427</v>
      </c>
      <c r="C28" s="8" t="s">
        <v>5</v>
      </c>
      <c r="D28" s="8" t="s">
        <v>5</v>
      </c>
      <c r="E28" s="8">
        <v>6498530</v>
      </c>
      <c r="F28" s="8">
        <v>6408150</v>
      </c>
      <c r="G28" s="8">
        <v>6390090</v>
      </c>
      <c r="H28" s="107">
        <v>19296770</v>
      </c>
    </row>
    <row r="29" spans="2:8" x14ac:dyDescent="0.35">
      <c r="B29" s="334" t="s">
        <v>428</v>
      </c>
      <c r="C29" s="8">
        <v>3253290</v>
      </c>
      <c r="D29" s="8">
        <v>14257190</v>
      </c>
      <c r="E29" s="8">
        <v>59265700</v>
      </c>
      <c r="F29" s="8">
        <v>76422140</v>
      </c>
      <c r="G29" s="8">
        <v>59492680</v>
      </c>
      <c r="H29" s="107">
        <v>212691000</v>
      </c>
    </row>
    <row r="30" spans="2:8" x14ac:dyDescent="0.35">
      <c r="B30" s="404" t="s">
        <v>429</v>
      </c>
      <c r="C30" s="52">
        <v>1469560</v>
      </c>
      <c r="D30" s="52">
        <v>3746920</v>
      </c>
      <c r="E30" s="52">
        <v>3196040</v>
      </c>
      <c r="F30" s="52">
        <v>146170</v>
      </c>
      <c r="G30" s="52">
        <v>70712786</v>
      </c>
      <c r="H30" s="414">
        <v>79271476</v>
      </c>
    </row>
    <row r="31" spans="2:8" x14ac:dyDescent="0.35">
      <c r="B31" s="49" t="s">
        <v>14</v>
      </c>
      <c r="C31" s="273">
        <f>SUM(C5:C30)</f>
        <v>387122551</v>
      </c>
      <c r="D31" s="273">
        <f t="shared" ref="D31:H31" si="0">SUM(D5:D30)</f>
        <v>1805233454</v>
      </c>
      <c r="E31" s="273">
        <f t="shared" si="0"/>
        <v>3934859334</v>
      </c>
      <c r="F31" s="273">
        <f t="shared" si="0"/>
        <v>3359398200</v>
      </c>
      <c r="G31" s="273">
        <f t="shared" si="0"/>
        <v>3242465402</v>
      </c>
      <c r="H31" s="139">
        <f t="shared" si="0"/>
        <v>12729078941</v>
      </c>
    </row>
  </sheetData>
  <hyperlinks>
    <hyperlink ref="K1" location="'Pension retr prov&amp;Age EPST'!A1" display="Variable suivante" xr:uid="{0376FD78-0E3D-4F33-83AA-5D1EC3E77359}"/>
    <hyperlink ref="K2" location="'Pension retr pro&amp;sexe EPST'!A1" display="Variable précédente" xr:uid="{DBC560E1-3741-41B8-A7FF-616294918B99}"/>
  </hyperlink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52A13-3C3B-44D7-8A99-3827FBD98B2D}">
  <dimension ref="A1:K31"/>
  <sheetViews>
    <sheetView workbookViewId="0">
      <selection activeCell="K2" sqref="K2"/>
    </sheetView>
  </sheetViews>
  <sheetFormatPr baseColWidth="10" defaultColWidth="10.6640625" defaultRowHeight="15.5" x14ac:dyDescent="0.35"/>
  <cols>
    <col min="1" max="1" width="10.6640625" style="248"/>
    <col min="2" max="2" width="12.5" style="248" customWidth="1"/>
    <col min="3" max="3" width="11.33203125" style="248" customWidth="1"/>
    <col min="4" max="4" width="11.4140625" style="248" customWidth="1"/>
    <col min="5" max="5" width="11.75" style="248" customWidth="1"/>
    <col min="6" max="6" width="11.5" style="248" customWidth="1"/>
    <col min="7" max="7" width="12.08203125" style="248" customWidth="1"/>
    <col min="8" max="8" width="14.33203125" style="248" customWidth="1"/>
    <col min="9" max="16384" width="10.6640625" style="248"/>
  </cols>
  <sheetData>
    <row r="1" spans="1:11" x14ac:dyDescent="0.35">
      <c r="A1" s="249"/>
      <c r="B1" s="249"/>
      <c r="C1" s="249"/>
      <c r="D1" s="249"/>
      <c r="K1" s="250" t="s">
        <v>260</v>
      </c>
    </row>
    <row r="2" spans="1:11" ht="18" x14ac:dyDescent="0.4">
      <c r="A2" s="249"/>
      <c r="B2" s="251" t="s">
        <v>1091</v>
      </c>
      <c r="C2" s="249"/>
      <c r="D2" s="249"/>
      <c r="K2" s="252" t="s">
        <v>261</v>
      </c>
    </row>
    <row r="4" spans="1:11" x14ac:dyDescent="0.35">
      <c r="B4" s="49" t="s">
        <v>16</v>
      </c>
      <c r="C4" s="49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</row>
    <row r="5" spans="1:11" x14ac:dyDescent="0.35">
      <c r="B5" s="239" t="s">
        <v>674</v>
      </c>
      <c r="C5" s="8" t="s">
        <v>5</v>
      </c>
      <c r="D5" s="8" t="s">
        <v>5</v>
      </c>
      <c r="E5" s="8" t="s">
        <v>5</v>
      </c>
      <c r="F5" s="8" t="s">
        <v>5</v>
      </c>
      <c r="G5" s="8" t="s">
        <v>5</v>
      </c>
      <c r="H5" s="107" t="s">
        <v>5</v>
      </c>
    </row>
    <row r="6" spans="1:11" x14ac:dyDescent="0.35">
      <c r="B6" s="334" t="s">
        <v>8</v>
      </c>
      <c r="C6" s="8" t="s">
        <v>5</v>
      </c>
      <c r="D6" s="8" t="s">
        <v>5</v>
      </c>
      <c r="E6" s="8" t="s">
        <v>5</v>
      </c>
      <c r="F6" s="8" t="s">
        <v>5</v>
      </c>
      <c r="G6" s="8" t="s">
        <v>5</v>
      </c>
      <c r="H6" s="107" t="s">
        <v>5</v>
      </c>
    </row>
    <row r="7" spans="1:11" x14ac:dyDescent="0.35">
      <c r="B7" s="334" t="s">
        <v>675</v>
      </c>
      <c r="C7" s="8">
        <v>653820</v>
      </c>
      <c r="D7" s="8">
        <v>10618890</v>
      </c>
      <c r="E7" s="8">
        <v>2705280</v>
      </c>
      <c r="F7" s="8">
        <v>3771090</v>
      </c>
      <c r="G7" s="8" t="s">
        <v>5</v>
      </c>
      <c r="H7" s="107">
        <v>17749080</v>
      </c>
    </row>
    <row r="8" spans="1:11" x14ac:dyDescent="0.35">
      <c r="B8" s="334" t="s">
        <v>676</v>
      </c>
      <c r="C8" s="8" t="s">
        <v>5</v>
      </c>
      <c r="D8" s="8">
        <v>18024660</v>
      </c>
      <c r="E8" s="8">
        <v>8578980</v>
      </c>
      <c r="F8" s="8">
        <v>7369200</v>
      </c>
      <c r="G8" s="8">
        <v>3398670</v>
      </c>
      <c r="H8" s="107">
        <v>37371510</v>
      </c>
    </row>
    <row r="9" spans="1:11" x14ac:dyDescent="0.35">
      <c r="B9" s="334" t="s">
        <v>677</v>
      </c>
      <c r="C9" s="8">
        <v>1111770</v>
      </c>
      <c r="D9" s="8">
        <v>12866850</v>
      </c>
      <c r="E9" s="8">
        <v>8416350</v>
      </c>
      <c r="F9" s="8">
        <v>8130060</v>
      </c>
      <c r="G9" s="8">
        <v>3004830</v>
      </c>
      <c r="H9" s="107">
        <v>33529860</v>
      </c>
    </row>
    <row r="10" spans="1:11" x14ac:dyDescent="0.35">
      <c r="B10" s="334" t="s">
        <v>411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7" t="s">
        <v>5</v>
      </c>
    </row>
    <row r="11" spans="1:11" x14ac:dyDescent="0.35">
      <c r="B11" s="334" t="s">
        <v>678</v>
      </c>
      <c r="C11" s="8">
        <v>437310</v>
      </c>
      <c r="D11" s="8">
        <v>23963760</v>
      </c>
      <c r="E11" s="8">
        <v>17991810</v>
      </c>
      <c r="F11" s="8">
        <v>10170990</v>
      </c>
      <c r="G11" s="8">
        <v>3525570</v>
      </c>
      <c r="H11" s="107">
        <v>56089440</v>
      </c>
    </row>
    <row r="12" spans="1:11" x14ac:dyDescent="0.35">
      <c r="B12" s="334" t="s">
        <v>837</v>
      </c>
      <c r="C12" s="8" t="s">
        <v>5</v>
      </c>
      <c r="D12" s="8" t="s">
        <v>5</v>
      </c>
      <c r="E12" s="8" t="s">
        <v>5</v>
      </c>
      <c r="F12" s="8" t="s">
        <v>5</v>
      </c>
      <c r="G12" s="8" t="s">
        <v>5</v>
      </c>
      <c r="H12" s="107" t="s">
        <v>5</v>
      </c>
    </row>
    <row r="13" spans="1:11" x14ac:dyDescent="0.35">
      <c r="B13" s="334" t="s">
        <v>838</v>
      </c>
      <c r="C13" s="8">
        <v>437310</v>
      </c>
      <c r="D13" s="8">
        <v>15030540</v>
      </c>
      <c r="E13" s="8">
        <v>11597130</v>
      </c>
      <c r="F13" s="8">
        <v>866340</v>
      </c>
      <c r="G13" s="8">
        <v>1683450</v>
      </c>
      <c r="H13" s="107">
        <v>29614770</v>
      </c>
    </row>
    <row r="14" spans="1:11" x14ac:dyDescent="0.35">
      <c r="B14" s="334" t="s">
        <v>10</v>
      </c>
      <c r="C14" s="8">
        <v>45928380</v>
      </c>
      <c r="D14" s="8">
        <v>242994636</v>
      </c>
      <c r="E14" s="8">
        <v>199744220</v>
      </c>
      <c r="F14" s="8">
        <v>216409740</v>
      </c>
      <c r="G14" s="8">
        <v>192703060</v>
      </c>
      <c r="H14" s="107">
        <v>897780036</v>
      </c>
    </row>
    <row r="15" spans="1:11" x14ac:dyDescent="0.35">
      <c r="B15" s="334" t="s">
        <v>415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107" t="s">
        <v>5</v>
      </c>
    </row>
    <row r="16" spans="1:11" x14ac:dyDescent="0.35">
      <c r="B16" s="334" t="s">
        <v>416</v>
      </c>
      <c r="C16" s="8">
        <v>1313280</v>
      </c>
      <c r="D16" s="8">
        <v>7863390</v>
      </c>
      <c r="E16" s="8">
        <v>5196690</v>
      </c>
      <c r="F16" s="8" t="s">
        <v>5</v>
      </c>
      <c r="G16" s="8">
        <v>9727940</v>
      </c>
      <c r="H16" s="107">
        <v>24101300</v>
      </c>
    </row>
    <row r="17" spans="2:8" x14ac:dyDescent="0.35">
      <c r="B17" s="334" t="s">
        <v>417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107" t="s">
        <v>5</v>
      </c>
    </row>
    <row r="18" spans="2:8" x14ac:dyDescent="0.35">
      <c r="B18" s="334" t="s">
        <v>418</v>
      </c>
      <c r="C18" s="8">
        <v>437760</v>
      </c>
      <c r="D18" s="8">
        <v>19758620</v>
      </c>
      <c r="E18" s="8">
        <v>9869830</v>
      </c>
      <c r="F18" s="8">
        <v>4285800</v>
      </c>
      <c r="G18" s="8">
        <v>0</v>
      </c>
      <c r="H18" s="107">
        <v>34352010</v>
      </c>
    </row>
    <row r="19" spans="2:8" x14ac:dyDescent="0.35">
      <c r="B19" s="334" t="s">
        <v>419</v>
      </c>
      <c r="C19" s="8">
        <v>872190</v>
      </c>
      <c r="D19" s="8">
        <v>3145590</v>
      </c>
      <c r="E19" s="8">
        <v>6053310</v>
      </c>
      <c r="F19" s="8">
        <v>1016640</v>
      </c>
      <c r="G19" s="8">
        <v>0</v>
      </c>
      <c r="H19" s="107">
        <v>11087730</v>
      </c>
    </row>
    <row r="20" spans="2:8" x14ac:dyDescent="0.35">
      <c r="B20" s="334" t="s">
        <v>839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107" t="s">
        <v>5</v>
      </c>
    </row>
    <row r="21" spans="2:8" x14ac:dyDescent="0.35">
      <c r="B21" s="334" t="s">
        <v>11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107" t="s">
        <v>5</v>
      </c>
    </row>
    <row r="22" spans="2:8" x14ac:dyDescent="0.35">
      <c r="B22" s="334" t="s">
        <v>421</v>
      </c>
      <c r="C22" s="8" t="s">
        <v>5</v>
      </c>
      <c r="D22" s="8" t="s">
        <v>5</v>
      </c>
      <c r="E22" s="8" t="s">
        <v>5</v>
      </c>
      <c r="F22" s="8" t="s">
        <v>5</v>
      </c>
      <c r="G22" s="8" t="s">
        <v>5</v>
      </c>
      <c r="H22" s="107" t="s">
        <v>5</v>
      </c>
    </row>
    <row r="23" spans="2:8" x14ac:dyDescent="0.35">
      <c r="B23" s="334" t="s">
        <v>12</v>
      </c>
      <c r="C23" s="8" t="s">
        <v>5</v>
      </c>
      <c r="D23" s="8">
        <v>18493200</v>
      </c>
      <c r="E23" s="8">
        <v>14045490</v>
      </c>
      <c r="F23" s="8">
        <v>7959960</v>
      </c>
      <c r="G23" s="8">
        <v>755980</v>
      </c>
      <c r="H23" s="107">
        <v>41254630</v>
      </c>
    </row>
    <row r="24" spans="2:8" x14ac:dyDescent="0.35">
      <c r="B24" s="334" t="s">
        <v>681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107" t="s">
        <v>5</v>
      </c>
    </row>
    <row r="25" spans="2:8" x14ac:dyDescent="0.35">
      <c r="B25" s="334" t="s">
        <v>424</v>
      </c>
      <c r="C25" s="8" t="s">
        <v>5</v>
      </c>
      <c r="D25" s="8">
        <v>10703250</v>
      </c>
      <c r="E25" s="8">
        <v>8054910</v>
      </c>
      <c r="F25" s="8">
        <v>2349180</v>
      </c>
      <c r="G25" s="8">
        <v>0</v>
      </c>
      <c r="H25" s="107">
        <v>21107340</v>
      </c>
    </row>
    <row r="26" spans="2:8" x14ac:dyDescent="0.35">
      <c r="B26" s="334" t="s">
        <v>13</v>
      </c>
      <c r="C26" s="8">
        <v>2059560</v>
      </c>
      <c r="D26" s="8">
        <v>57124620</v>
      </c>
      <c r="E26" s="8">
        <v>42668730</v>
      </c>
      <c r="F26" s="8">
        <v>23226300</v>
      </c>
      <c r="G26" s="8">
        <v>15394050</v>
      </c>
      <c r="H26" s="107">
        <v>140473260</v>
      </c>
    </row>
    <row r="27" spans="2:8" x14ac:dyDescent="0.35">
      <c r="B27" s="334" t="s">
        <v>682</v>
      </c>
      <c r="C27" s="8" t="s">
        <v>5</v>
      </c>
      <c r="D27" s="8" t="s">
        <v>5</v>
      </c>
      <c r="E27" s="8" t="s">
        <v>5</v>
      </c>
      <c r="F27" s="8" t="s">
        <v>5</v>
      </c>
      <c r="G27" s="8" t="s">
        <v>5</v>
      </c>
      <c r="H27" s="107" t="s">
        <v>5</v>
      </c>
    </row>
    <row r="28" spans="2:8" x14ac:dyDescent="0.35">
      <c r="B28" s="334" t="s">
        <v>427</v>
      </c>
      <c r="C28" s="8" t="s">
        <v>5</v>
      </c>
      <c r="D28" s="8">
        <v>6586830</v>
      </c>
      <c r="E28" s="8">
        <v>7140240</v>
      </c>
      <c r="F28" s="8">
        <v>2914200</v>
      </c>
      <c r="G28" s="8" t="s">
        <v>5</v>
      </c>
      <c r="H28" s="107">
        <v>16641270</v>
      </c>
    </row>
    <row r="29" spans="2:8" x14ac:dyDescent="0.35">
      <c r="B29" s="334" t="s">
        <v>428</v>
      </c>
      <c r="C29" s="8" t="s">
        <v>5</v>
      </c>
      <c r="D29" s="8" t="s">
        <v>5</v>
      </c>
      <c r="E29" s="8" t="s">
        <v>5</v>
      </c>
      <c r="F29" s="8" t="s">
        <v>5</v>
      </c>
      <c r="G29" s="8" t="s">
        <v>5</v>
      </c>
      <c r="H29" s="107" t="s">
        <v>5</v>
      </c>
    </row>
    <row r="30" spans="2:8" x14ac:dyDescent="0.35">
      <c r="B30" s="404" t="s">
        <v>429</v>
      </c>
      <c r="C30" s="52" t="s">
        <v>5</v>
      </c>
      <c r="D30" s="52" t="s">
        <v>5</v>
      </c>
      <c r="E30" s="52" t="s">
        <v>5</v>
      </c>
      <c r="F30" s="52" t="s">
        <v>5</v>
      </c>
      <c r="G30" s="52" t="s">
        <v>5</v>
      </c>
      <c r="H30" s="414" t="s">
        <v>5</v>
      </c>
    </row>
    <row r="31" spans="2:8" x14ac:dyDescent="0.35">
      <c r="B31" s="49" t="s">
        <v>14</v>
      </c>
      <c r="C31" s="273">
        <f>SUM(C7:C30)</f>
        <v>53251380</v>
      </c>
      <c r="D31" s="273">
        <f t="shared" ref="D31:H31" si="0">SUM(D7:D30)</f>
        <v>447174836</v>
      </c>
      <c r="E31" s="273">
        <f t="shared" si="0"/>
        <v>342062970</v>
      </c>
      <c r="F31" s="273">
        <f t="shared" si="0"/>
        <v>288469500</v>
      </c>
      <c r="G31" s="273">
        <f t="shared" si="0"/>
        <v>230193550</v>
      </c>
      <c r="H31" s="139">
        <f t="shared" si="0"/>
        <v>1361152236</v>
      </c>
    </row>
  </sheetData>
  <hyperlinks>
    <hyperlink ref="K1" location="'Rente surv. mens. HEPST'!A1" display="Variable suivante" xr:uid="{344547D6-B077-4F2C-BA6D-C36C2960B9D8}"/>
    <hyperlink ref="K2" location="'Pens retr prov&amp;Age AC'!A1" display="Variable précédente" xr:uid="{BD14B2B0-4674-4C0C-9DD6-1047D2FC6F36}"/>
  </hyperlink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euil45">
    <tabColor theme="0"/>
  </sheetPr>
  <dimension ref="B1:G72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26.08203125" style="12" customWidth="1"/>
    <col min="3" max="3" width="15.33203125" style="12" customWidth="1"/>
    <col min="4" max="4" width="16" style="12" customWidth="1"/>
    <col min="5" max="5" width="25.1640625" style="12" customWidth="1"/>
    <col min="6" max="6" width="11" style="12"/>
    <col min="7" max="7" width="19" style="12" bestFit="1" customWidth="1"/>
    <col min="8" max="16384" width="11" style="12"/>
  </cols>
  <sheetData>
    <row r="1" spans="2:7" x14ac:dyDescent="0.35">
      <c r="G1" s="250" t="s">
        <v>260</v>
      </c>
    </row>
    <row r="2" spans="2:7" ht="18" x14ac:dyDescent="0.4">
      <c r="B2" s="11" t="s">
        <v>765</v>
      </c>
      <c r="G2" s="94" t="s">
        <v>261</v>
      </c>
    </row>
    <row r="4" spans="2:7" x14ac:dyDescent="0.35">
      <c r="B4" s="49" t="s">
        <v>70</v>
      </c>
      <c r="C4" s="54"/>
      <c r="D4" s="54"/>
      <c r="E4" s="54" t="s">
        <v>14</v>
      </c>
    </row>
    <row r="5" spans="2:7" x14ac:dyDescent="0.35">
      <c r="B5" s="54">
        <v>2020</v>
      </c>
      <c r="C5" s="512">
        <v>38787438</v>
      </c>
      <c r="D5" s="513"/>
      <c r="E5" s="514"/>
    </row>
    <row r="6" spans="2:7" x14ac:dyDescent="0.35">
      <c r="B6" s="7" t="s">
        <v>92</v>
      </c>
      <c r="C6" s="509">
        <v>1832588.8285281304</v>
      </c>
      <c r="D6" s="510"/>
      <c r="E6" s="511"/>
    </row>
    <row r="7" spans="2:7" x14ac:dyDescent="0.35">
      <c r="B7" s="7" t="s">
        <v>93</v>
      </c>
      <c r="C7" s="502">
        <v>1904147.8931967267</v>
      </c>
      <c r="D7" s="503"/>
      <c r="E7" s="504"/>
    </row>
    <row r="8" spans="2:7" x14ac:dyDescent="0.35">
      <c r="B8" s="58" t="s">
        <v>94</v>
      </c>
      <c r="C8" s="59"/>
      <c r="D8" s="59"/>
      <c r="E8" s="59">
        <v>2236670.2625058684</v>
      </c>
    </row>
    <row r="9" spans="2:7" x14ac:dyDescent="0.35">
      <c r="B9" s="49" t="s">
        <v>72</v>
      </c>
      <c r="C9" s="505">
        <v>5973406.9842307251</v>
      </c>
      <c r="D9" s="506"/>
      <c r="E9" s="507"/>
    </row>
    <row r="10" spans="2:7" x14ac:dyDescent="0.35">
      <c r="B10" s="7" t="s">
        <v>95</v>
      </c>
      <c r="C10" s="509">
        <v>2351020.9286597054</v>
      </c>
      <c r="D10" s="510"/>
      <c r="E10" s="511"/>
    </row>
    <row r="11" spans="2:7" x14ac:dyDescent="0.35">
      <c r="B11" s="7" t="s">
        <v>96</v>
      </c>
      <c r="C11" s="502">
        <v>3009583.7677209708</v>
      </c>
      <c r="D11" s="503"/>
      <c r="E11" s="504"/>
    </row>
    <row r="12" spans="2:7" x14ac:dyDescent="0.35">
      <c r="B12" s="58" t="s">
        <v>97</v>
      </c>
      <c r="C12" s="508">
        <v>2522233.4363044887</v>
      </c>
      <c r="D12" s="508"/>
      <c r="E12" s="508"/>
    </row>
    <row r="13" spans="2:7" x14ac:dyDescent="0.35">
      <c r="B13" s="49" t="s">
        <v>73</v>
      </c>
      <c r="C13" s="505">
        <v>7882838.1326851659</v>
      </c>
      <c r="D13" s="506"/>
      <c r="E13" s="507"/>
    </row>
    <row r="14" spans="2:7" x14ac:dyDescent="0.35">
      <c r="B14" s="7" t="s">
        <v>98</v>
      </c>
      <c r="C14" s="509">
        <v>2835098.0391050046</v>
      </c>
      <c r="D14" s="510"/>
      <c r="E14" s="511"/>
    </row>
    <row r="15" spans="2:7" x14ac:dyDescent="0.35">
      <c r="B15" s="7" t="s">
        <v>99</v>
      </c>
      <c r="C15" s="502">
        <v>4460358.2852161713</v>
      </c>
      <c r="D15" s="503"/>
      <c r="E15" s="504"/>
    </row>
    <row r="16" spans="2:7" x14ac:dyDescent="0.35">
      <c r="B16" s="58" t="s">
        <v>100</v>
      </c>
      <c r="C16" s="508">
        <v>4063892.8527094116</v>
      </c>
      <c r="D16" s="508"/>
      <c r="E16" s="508"/>
    </row>
    <row r="17" spans="2:5" x14ac:dyDescent="0.35">
      <c r="B17" s="49" t="s">
        <v>74</v>
      </c>
      <c r="C17" s="505">
        <v>11359349.177030588</v>
      </c>
      <c r="D17" s="506"/>
      <c r="E17" s="507"/>
    </row>
    <row r="18" spans="2:5" x14ac:dyDescent="0.35">
      <c r="B18" s="7" t="s">
        <v>89</v>
      </c>
      <c r="C18" s="509">
        <v>5958709.761053076</v>
      </c>
      <c r="D18" s="510"/>
      <c r="E18" s="511"/>
    </row>
    <row r="19" spans="2:5" x14ac:dyDescent="0.35">
      <c r="B19" s="7" t="s">
        <v>90</v>
      </c>
      <c r="C19" s="502">
        <v>3950058.5256383531</v>
      </c>
      <c r="D19" s="503"/>
      <c r="E19" s="504"/>
    </row>
    <row r="20" spans="2:5" x14ac:dyDescent="0.35">
      <c r="B20" s="58" t="s">
        <v>91</v>
      </c>
      <c r="C20" s="508">
        <v>3663075.4193620924</v>
      </c>
      <c r="D20" s="508"/>
      <c r="E20" s="508"/>
    </row>
    <row r="21" spans="2:5" x14ac:dyDescent="0.35">
      <c r="B21" s="49" t="s">
        <v>71</v>
      </c>
      <c r="C21" s="505">
        <v>13571843.706053521</v>
      </c>
      <c r="D21" s="506"/>
      <c r="E21" s="507"/>
    </row>
    <row r="22" spans="2:5" x14ac:dyDescent="0.35">
      <c r="B22" s="54">
        <v>2021</v>
      </c>
      <c r="C22" s="489">
        <v>89843301</v>
      </c>
      <c r="D22" s="490"/>
      <c r="E22" s="491"/>
    </row>
    <row r="23" spans="2:5" x14ac:dyDescent="0.35">
      <c r="B23" s="7" t="s">
        <v>92</v>
      </c>
      <c r="C23" s="509">
        <v>4659861</v>
      </c>
      <c r="D23" s="510"/>
      <c r="E23" s="511"/>
    </row>
    <row r="24" spans="2:5" x14ac:dyDescent="0.35">
      <c r="B24" s="7" t="s">
        <v>93</v>
      </c>
      <c r="C24" s="502">
        <v>4981840</v>
      </c>
      <c r="D24" s="503"/>
      <c r="E24" s="504"/>
    </row>
    <row r="25" spans="2:5" x14ac:dyDescent="0.35">
      <c r="B25" s="58" t="s">
        <v>94</v>
      </c>
      <c r="C25" s="508">
        <v>6668270</v>
      </c>
      <c r="D25" s="508"/>
      <c r="E25" s="508"/>
    </row>
    <row r="26" spans="2:5" x14ac:dyDescent="0.35">
      <c r="B26" s="49" t="s">
        <v>72</v>
      </c>
      <c r="C26" s="505">
        <v>16309971</v>
      </c>
      <c r="D26" s="506"/>
      <c r="E26" s="507"/>
    </row>
    <row r="27" spans="2:5" x14ac:dyDescent="0.35">
      <c r="B27" s="7" t="s">
        <v>95</v>
      </c>
      <c r="C27" s="509">
        <v>9427410</v>
      </c>
      <c r="D27" s="510"/>
      <c r="E27" s="511"/>
    </row>
    <row r="28" spans="2:5" x14ac:dyDescent="0.35">
      <c r="B28" s="7" t="s">
        <v>96</v>
      </c>
      <c r="C28" s="502">
        <v>6982050</v>
      </c>
      <c r="D28" s="503"/>
      <c r="E28" s="504"/>
    </row>
    <row r="29" spans="2:5" x14ac:dyDescent="0.35">
      <c r="B29" s="58" t="s">
        <v>97</v>
      </c>
      <c r="C29" s="508">
        <v>6975070</v>
      </c>
      <c r="D29" s="508"/>
      <c r="E29" s="508"/>
    </row>
    <row r="30" spans="2:5" x14ac:dyDescent="0.35">
      <c r="B30" s="49" t="s">
        <v>73</v>
      </c>
      <c r="C30" s="505">
        <v>23384530</v>
      </c>
      <c r="D30" s="506"/>
      <c r="E30" s="507"/>
    </row>
    <row r="31" spans="2:5" x14ac:dyDescent="0.35">
      <c r="B31" s="7" t="s">
        <v>98</v>
      </c>
      <c r="C31" s="509">
        <v>7445830</v>
      </c>
      <c r="D31" s="510"/>
      <c r="E31" s="511"/>
    </row>
    <row r="32" spans="2:5" x14ac:dyDescent="0.35">
      <c r="B32" s="7" t="s">
        <v>99</v>
      </c>
      <c r="C32" s="502">
        <v>8718400</v>
      </c>
      <c r="D32" s="503"/>
      <c r="E32" s="504"/>
    </row>
    <row r="33" spans="2:5" x14ac:dyDescent="0.35">
      <c r="B33" s="58" t="s">
        <v>100</v>
      </c>
      <c r="C33" s="508">
        <v>8033930</v>
      </c>
      <c r="D33" s="508"/>
      <c r="E33" s="508"/>
    </row>
    <row r="34" spans="2:5" x14ac:dyDescent="0.35">
      <c r="B34" s="49" t="s">
        <v>74</v>
      </c>
      <c r="C34" s="505">
        <v>24198160</v>
      </c>
      <c r="D34" s="506"/>
      <c r="E34" s="507"/>
    </row>
    <row r="35" spans="2:5" x14ac:dyDescent="0.35">
      <c r="B35" s="7" t="s">
        <v>89</v>
      </c>
      <c r="C35" s="509">
        <v>8187230</v>
      </c>
      <c r="D35" s="510"/>
      <c r="E35" s="511"/>
    </row>
    <row r="36" spans="2:5" x14ac:dyDescent="0.35">
      <c r="B36" s="7" t="s">
        <v>90</v>
      </c>
      <c r="C36" s="502">
        <v>9046150</v>
      </c>
      <c r="D36" s="503"/>
      <c r="E36" s="504"/>
    </row>
    <row r="37" spans="2:5" x14ac:dyDescent="0.35">
      <c r="B37" s="58" t="s">
        <v>91</v>
      </c>
      <c r="C37" s="508">
        <v>8717260</v>
      </c>
      <c r="D37" s="508"/>
      <c r="E37" s="508"/>
    </row>
    <row r="38" spans="2:5" x14ac:dyDescent="0.35">
      <c r="B38" s="49" t="s">
        <v>71</v>
      </c>
      <c r="C38" s="505">
        <v>25950640</v>
      </c>
      <c r="D38" s="506"/>
      <c r="E38" s="507"/>
    </row>
    <row r="39" spans="2:5" x14ac:dyDescent="0.35">
      <c r="B39" s="54">
        <v>2022</v>
      </c>
      <c r="C39" s="489">
        <v>186554512</v>
      </c>
      <c r="D39" s="490"/>
      <c r="E39" s="491"/>
    </row>
    <row r="40" spans="2:5" x14ac:dyDescent="0.35">
      <c r="B40" s="7" t="s">
        <v>92</v>
      </c>
      <c r="C40" s="509">
        <v>9012211</v>
      </c>
      <c r="D40" s="510"/>
      <c r="E40" s="511"/>
    </row>
    <row r="41" spans="2:5" x14ac:dyDescent="0.35">
      <c r="B41" s="7" t="s">
        <v>93</v>
      </c>
      <c r="C41" s="502">
        <v>10400051</v>
      </c>
      <c r="D41" s="503"/>
      <c r="E41" s="504"/>
    </row>
    <row r="42" spans="2:5" x14ac:dyDescent="0.35">
      <c r="B42" s="58" t="s">
        <v>94</v>
      </c>
      <c r="C42" s="508">
        <v>11477260</v>
      </c>
      <c r="D42" s="508"/>
      <c r="E42" s="508"/>
    </row>
    <row r="43" spans="2:5" x14ac:dyDescent="0.35">
      <c r="B43" s="49" t="s">
        <v>72</v>
      </c>
      <c r="C43" s="505">
        <v>30889522</v>
      </c>
      <c r="D43" s="506"/>
      <c r="E43" s="507"/>
    </row>
    <row r="44" spans="2:5" x14ac:dyDescent="0.35">
      <c r="B44" s="7" t="s">
        <v>95</v>
      </c>
      <c r="C44" s="509">
        <v>10649750</v>
      </c>
      <c r="D44" s="510"/>
      <c r="E44" s="511"/>
    </row>
    <row r="45" spans="2:5" x14ac:dyDescent="0.35">
      <c r="B45" s="7" t="s">
        <v>96</v>
      </c>
      <c r="C45" s="502">
        <v>11315840</v>
      </c>
      <c r="D45" s="503"/>
      <c r="E45" s="504"/>
    </row>
    <row r="46" spans="2:5" x14ac:dyDescent="0.35">
      <c r="B46" s="58" t="s">
        <v>97</v>
      </c>
      <c r="C46" s="508">
        <v>17266130</v>
      </c>
      <c r="D46" s="508"/>
      <c r="E46" s="508"/>
    </row>
    <row r="47" spans="2:5" x14ac:dyDescent="0.35">
      <c r="B47" s="49" t="s">
        <v>73</v>
      </c>
      <c r="C47" s="505">
        <v>39231720</v>
      </c>
      <c r="D47" s="506"/>
      <c r="E47" s="507"/>
    </row>
    <row r="48" spans="2:5" x14ac:dyDescent="0.35">
      <c r="B48" s="7" t="s">
        <v>98</v>
      </c>
      <c r="C48" s="509">
        <v>13891460</v>
      </c>
      <c r="D48" s="510"/>
      <c r="E48" s="511"/>
    </row>
    <row r="49" spans="2:5" x14ac:dyDescent="0.35">
      <c r="B49" s="7" t="s">
        <v>99</v>
      </c>
      <c r="C49" s="502">
        <v>20485720</v>
      </c>
      <c r="D49" s="503"/>
      <c r="E49" s="504"/>
    </row>
    <row r="50" spans="2:5" x14ac:dyDescent="0.35">
      <c r="B50" s="58" t="s">
        <v>100</v>
      </c>
      <c r="C50" s="508">
        <v>17582300</v>
      </c>
      <c r="D50" s="508"/>
      <c r="E50" s="508"/>
    </row>
    <row r="51" spans="2:5" x14ac:dyDescent="0.35">
      <c r="B51" s="49" t="s">
        <v>74</v>
      </c>
      <c r="C51" s="505">
        <v>51959480</v>
      </c>
      <c r="D51" s="506"/>
      <c r="E51" s="507"/>
    </row>
    <row r="52" spans="2:5" x14ac:dyDescent="0.35">
      <c r="B52" s="7" t="s">
        <v>89</v>
      </c>
      <c r="C52" s="509">
        <v>17445710</v>
      </c>
      <c r="D52" s="510"/>
      <c r="E52" s="511"/>
    </row>
    <row r="53" spans="2:5" x14ac:dyDescent="0.35">
      <c r="B53" s="7" t="s">
        <v>90</v>
      </c>
      <c r="C53" s="502">
        <v>20855670</v>
      </c>
      <c r="D53" s="503"/>
      <c r="E53" s="504"/>
    </row>
    <row r="54" spans="2:5" x14ac:dyDescent="0.35">
      <c r="B54" s="58" t="s">
        <v>91</v>
      </c>
      <c r="C54" s="508">
        <v>26172410</v>
      </c>
      <c r="D54" s="508"/>
      <c r="E54" s="508"/>
    </row>
    <row r="55" spans="2:5" x14ac:dyDescent="0.35">
      <c r="B55" s="49" t="s">
        <v>71</v>
      </c>
      <c r="C55" s="505">
        <v>64473790</v>
      </c>
      <c r="D55" s="506"/>
      <c r="E55" s="507"/>
    </row>
    <row r="56" spans="2:5" x14ac:dyDescent="0.35">
      <c r="B56" s="54">
        <v>2023</v>
      </c>
      <c r="C56" s="489">
        <v>652970537</v>
      </c>
      <c r="D56" s="490"/>
      <c r="E56" s="491"/>
    </row>
    <row r="57" spans="2:5" x14ac:dyDescent="0.35">
      <c r="B57" s="7" t="s">
        <v>92</v>
      </c>
      <c r="C57" s="492">
        <v>28950970</v>
      </c>
      <c r="D57" s="493"/>
      <c r="E57" s="494"/>
    </row>
    <row r="58" spans="2:5" x14ac:dyDescent="0.35">
      <c r="B58" s="7" t="s">
        <v>93</v>
      </c>
      <c r="C58" s="496">
        <v>62479316</v>
      </c>
      <c r="D58" s="497"/>
      <c r="E58" s="498"/>
    </row>
    <row r="59" spans="2:5" x14ac:dyDescent="0.35">
      <c r="B59" s="58" t="s">
        <v>94</v>
      </c>
      <c r="C59" s="495">
        <v>36159899</v>
      </c>
      <c r="D59" s="495"/>
      <c r="E59" s="495"/>
    </row>
    <row r="60" spans="2:5" x14ac:dyDescent="0.35">
      <c r="B60" s="49" t="s">
        <v>72</v>
      </c>
      <c r="C60" s="499">
        <v>127590185</v>
      </c>
      <c r="D60" s="500"/>
      <c r="E60" s="501"/>
    </row>
    <row r="61" spans="2:5" x14ac:dyDescent="0.35">
      <c r="B61" s="7" t="s">
        <v>95</v>
      </c>
      <c r="C61" s="492">
        <v>38524699</v>
      </c>
      <c r="D61" s="493"/>
      <c r="E61" s="494"/>
    </row>
    <row r="62" spans="2:5" x14ac:dyDescent="0.35">
      <c r="B62" s="7" t="s">
        <v>96</v>
      </c>
      <c r="C62" s="496">
        <v>41977660</v>
      </c>
      <c r="D62" s="497"/>
      <c r="E62" s="498"/>
    </row>
    <row r="63" spans="2:5" x14ac:dyDescent="0.35">
      <c r="B63" s="58" t="s">
        <v>97</v>
      </c>
      <c r="C63" s="495">
        <v>41823389</v>
      </c>
      <c r="D63" s="495"/>
      <c r="E63" s="495"/>
    </row>
    <row r="64" spans="2:5" x14ac:dyDescent="0.35">
      <c r="B64" s="49" t="s">
        <v>73</v>
      </c>
      <c r="C64" s="499">
        <v>122325748</v>
      </c>
      <c r="D64" s="500"/>
      <c r="E64" s="501"/>
    </row>
    <row r="65" spans="2:5" x14ac:dyDescent="0.35">
      <c r="B65" s="7" t="s">
        <v>98</v>
      </c>
      <c r="C65" s="492">
        <v>51934279</v>
      </c>
      <c r="D65" s="493"/>
      <c r="E65" s="494"/>
    </row>
    <row r="66" spans="2:5" x14ac:dyDescent="0.35">
      <c r="B66" s="7" t="s">
        <v>99</v>
      </c>
      <c r="C66" s="496">
        <v>49820109</v>
      </c>
      <c r="D66" s="497"/>
      <c r="E66" s="498"/>
    </row>
    <row r="67" spans="2:5" x14ac:dyDescent="0.35">
      <c r="B67" s="58" t="s">
        <v>100</v>
      </c>
      <c r="C67" s="495">
        <v>60614199</v>
      </c>
      <c r="D67" s="495"/>
      <c r="E67" s="495"/>
    </row>
    <row r="68" spans="2:5" x14ac:dyDescent="0.35">
      <c r="B68" s="49" t="s">
        <v>74</v>
      </c>
      <c r="C68" s="499">
        <v>162368587</v>
      </c>
      <c r="D68" s="500"/>
      <c r="E68" s="501"/>
    </row>
    <row r="69" spans="2:5" x14ac:dyDescent="0.35">
      <c r="B69" s="7" t="s">
        <v>89</v>
      </c>
      <c r="C69" s="492">
        <v>91875839</v>
      </c>
      <c r="D69" s="493"/>
      <c r="E69" s="494"/>
    </row>
    <row r="70" spans="2:5" x14ac:dyDescent="0.35">
      <c r="B70" s="7" t="s">
        <v>90</v>
      </c>
      <c r="C70" s="496">
        <v>74124039</v>
      </c>
      <c r="D70" s="497"/>
      <c r="E70" s="498"/>
    </row>
    <row r="71" spans="2:5" x14ac:dyDescent="0.35">
      <c r="B71" s="58" t="s">
        <v>91</v>
      </c>
      <c r="C71" s="495">
        <v>74686139</v>
      </c>
      <c r="D71" s="495"/>
      <c r="E71" s="495"/>
    </row>
    <row r="72" spans="2:5" x14ac:dyDescent="0.35">
      <c r="B72" s="49" t="s">
        <v>71</v>
      </c>
      <c r="C72" s="499">
        <v>240686017</v>
      </c>
      <c r="D72" s="500"/>
      <c r="E72" s="501"/>
    </row>
  </sheetData>
  <mergeCells count="67">
    <mergeCell ref="C72:E72"/>
    <mergeCell ref="C57:E57"/>
    <mergeCell ref="C58:E58"/>
    <mergeCell ref="C59:E59"/>
    <mergeCell ref="C60:E60"/>
    <mergeCell ref="C62:E62"/>
    <mergeCell ref="C17:E17"/>
    <mergeCell ref="C5:E5"/>
    <mergeCell ref="C6:E6"/>
    <mergeCell ref="C7:E7"/>
    <mergeCell ref="C9:E9"/>
    <mergeCell ref="C10:E10"/>
    <mergeCell ref="C11:E11"/>
    <mergeCell ref="C12:E12"/>
    <mergeCell ref="C13:E13"/>
    <mergeCell ref="C14:E14"/>
    <mergeCell ref="C15:E15"/>
    <mergeCell ref="C16:E16"/>
    <mergeCell ref="C29:E29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52:E52"/>
    <mergeCell ref="C36:E36"/>
    <mergeCell ref="C37:E37"/>
    <mergeCell ref="C38:E38"/>
    <mergeCell ref="C30:E30"/>
    <mergeCell ref="C31:E31"/>
    <mergeCell ref="C32:E32"/>
    <mergeCell ref="C33:E33"/>
    <mergeCell ref="C34:E34"/>
    <mergeCell ref="C35:E35"/>
    <mergeCell ref="C53:E53"/>
    <mergeCell ref="C55:E55"/>
    <mergeCell ref="C54:E54"/>
    <mergeCell ref="C39:E39"/>
    <mergeCell ref="C40:E40"/>
    <mergeCell ref="C41:E41"/>
    <mergeCell ref="C43:E43"/>
    <mergeCell ref="C44:E44"/>
    <mergeCell ref="C45:E45"/>
    <mergeCell ref="C46:E46"/>
    <mergeCell ref="C47:E47"/>
    <mergeCell ref="C48:E48"/>
    <mergeCell ref="C42:E42"/>
    <mergeCell ref="C49:E49"/>
    <mergeCell ref="C50:E50"/>
    <mergeCell ref="C51:E51"/>
    <mergeCell ref="C56:E56"/>
    <mergeCell ref="C61:E61"/>
    <mergeCell ref="C71:E71"/>
    <mergeCell ref="C66:E66"/>
    <mergeCell ref="C67:E67"/>
    <mergeCell ref="C68:E68"/>
    <mergeCell ref="C69:E69"/>
    <mergeCell ref="C70:E70"/>
    <mergeCell ref="C63:E63"/>
    <mergeCell ref="C64:E64"/>
    <mergeCell ref="C65:E65"/>
  </mergeCells>
  <hyperlinks>
    <hyperlink ref="G1" location="'Rente survie mens EPST'!A1" display="Variable suivante" xr:uid="{00000000-0004-0000-2C00-000000000000}"/>
    <hyperlink ref="G2" location="'Pension retr prov&amp;Age EPST'!A1" display="Variable précédente" xr:uid="{00000000-0004-0000-2C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7C58-F5A4-4282-B303-22BD31A0BAD0}">
  <sheetPr>
    <tabColor theme="0"/>
  </sheetPr>
  <dimension ref="B1:G31"/>
  <sheetViews>
    <sheetView workbookViewId="0">
      <selection activeCell="G1" sqref="G1"/>
    </sheetView>
  </sheetViews>
  <sheetFormatPr baseColWidth="10" defaultColWidth="10.6640625" defaultRowHeight="15.5" x14ac:dyDescent="0.35"/>
  <cols>
    <col min="1" max="1" width="12.1640625" style="240" customWidth="1"/>
    <col min="2" max="2" width="10.83203125" style="240" customWidth="1"/>
    <col min="3" max="3" width="18.5" style="240" customWidth="1"/>
    <col min="4" max="4" width="18.1640625" style="240" customWidth="1"/>
    <col min="5" max="5" width="16.33203125" style="240" customWidth="1"/>
    <col min="6" max="16384" width="10.6640625" style="240"/>
  </cols>
  <sheetData>
    <row r="1" spans="2:7" x14ac:dyDescent="0.35">
      <c r="G1" s="93" t="s">
        <v>260</v>
      </c>
    </row>
    <row r="2" spans="2:7" ht="18" x14ac:dyDescent="0.4">
      <c r="B2" s="11" t="s">
        <v>1107</v>
      </c>
      <c r="G2" s="94" t="s">
        <v>261</v>
      </c>
    </row>
    <row r="4" spans="2:7" x14ac:dyDescent="0.35">
      <c r="B4" s="17" t="s">
        <v>6</v>
      </c>
      <c r="C4" s="20" t="s">
        <v>16</v>
      </c>
      <c r="D4" s="13">
        <v>2023</v>
      </c>
      <c r="E4" s="13" t="s">
        <v>7</v>
      </c>
    </row>
    <row r="5" spans="2:7" x14ac:dyDescent="0.35">
      <c r="B5" s="7">
        <v>1</v>
      </c>
      <c r="C5" s="7" t="s">
        <v>407</v>
      </c>
      <c r="D5" s="8" t="s">
        <v>920</v>
      </c>
      <c r="E5" s="339">
        <v>1.01E-2</v>
      </c>
    </row>
    <row r="6" spans="2:7" x14ac:dyDescent="0.35">
      <c r="B6" s="7">
        <v>2</v>
      </c>
      <c r="C6" s="7" t="s">
        <v>8</v>
      </c>
      <c r="D6" s="8" t="s">
        <v>921</v>
      </c>
      <c r="E6" s="339">
        <v>3.5700000000000003E-2</v>
      </c>
    </row>
    <row r="7" spans="2:7" x14ac:dyDescent="0.35">
      <c r="B7" s="7">
        <v>3</v>
      </c>
      <c r="C7" s="7" t="s">
        <v>408</v>
      </c>
      <c r="D7" s="8" t="s">
        <v>922</v>
      </c>
      <c r="E7" s="339">
        <v>2.1299999999999999E-2</v>
      </c>
    </row>
    <row r="8" spans="2:7" x14ac:dyDescent="0.35">
      <c r="B8" s="7">
        <v>4</v>
      </c>
      <c r="C8" s="7" t="s">
        <v>409</v>
      </c>
      <c r="D8" s="8" t="s">
        <v>923</v>
      </c>
      <c r="E8" s="339">
        <v>3.61E-2</v>
      </c>
    </row>
    <row r="9" spans="2:7" x14ac:dyDescent="0.35">
      <c r="B9" s="7">
        <v>5</v>
      </c>
      <c r="C9" s="7" t="s">
        <v>410</v>
      </c>
      <c r="D9" s="8" t="s">
        <v>924</v>
      </c>
      <c r="E9" s="339">
        <v>1.43E-2</v>
      </c>
    </row>
    <row r="10" spans="2:7" x14ac:dyDescent="0.35">
      <c r="B10" s="7">
        <v>6</v>
      </c>
      <c r="C10" s="7" t="s">
        <v>411</v>
      </c>
      <c r="D10" s="8" t="s">
        <v>925</v>
      </c>
      <c r="E10" s="339">
        <v>4.3299999999999998E-2</v>
      </c>
    </row>
    <row r="11" spans="2:7" x14ac:dyDescent="0.35">
      <c r="B11" s="7">
        <v>7</v>
      </c>
      <c r="C11" s="7" t="s">
        <v>412</v>
      </c>
      <c r="D11" s="8" t="s">
        <v>926</v>
      </c>
      <c r="E11" s="339">
        <v>4.7199999999999999E-2</v>
      </c>
    </row>
    <row r="12" spans="2:7" x14ac:dyDescent="0.35">
      <c r="B12" s="7">
        <v>8</v>
      </c>
      <c r="C12" s="7" t="s">
        <v>413</v>
      </c>
      <c r="D12" s="8" t="s">
        <v>927</v>
      </c>
      <c r="E12" s="339">
        <v>3.6499999999999998E-2</v>
      </c>
    </row>
    <row r="13" spans="2:7" x14ac:dyDescent="0.35">
      <c r="B13" s="7">
        <v>9</v>
      </c>
      <c r="C13" s="7" t="s">
        <v>414</v>
      </c>
      <c r="D13" s="8" t="s">
        <v>928</v>
      </c>
      <c r="E13" s="339">
        <v>1.35E-2</v>
      </c>
    </row>
    <row r="14" spans="2:7" x14ac:dyDescent="0.35">
      <c r="B14" s="7">
        <v>10</v>
      </c>
      <c r="C14" s="7" t="s">
        <v>10</v>
      </c>
      <c r="D14" s="8" t="s">
        <v>929</v>
      </c>
      <c r="E14" s="339">
        <v>9.4100000000000003E-2</v>
      </c>
    </row>
    <row r="15" spans="2:7" x14ac:dyDescent="0.35">
      <c r="B15" s="7">
        <v>11</v>
      </c>
      <c r="C15" s="7" t="s">
        <v>415</v>
      </c>
      <c r="D15" s="8" t="s">
        <v>930</v>
      </c>
      <c r="E15" s="339">
        <v>5.7599999999999998E-2</v>
      </c>
    </row>
    <row r="16" spans="2:7" x14ac:dyDescent="0.35">
      <c r="B16" s="239">
        <v>12</v>
      </c>
      <c r="C16" s="7" t="s">
        <v>416</v>
      </c>
      <c r="D16" s="8" t="s">
        <v>931</v>
      </c>
      <c r="E16" s="339">
        <v>4.9700000000000001E-2</v>
      </c>
    </row>
    <row r="17" spans="2:5" x14ac:dyDescent="0.35">
      <c r="B17" s="7">
        <v>13</v>
      </c>
      <c r="C17" s="7" t="s">
        <v>417</v>
      </c>
      <c r="D17" s="8" t="s">
        <v>932</v>
      </c>
      <c r="E17" s="339">
        <v>0.1167</v>
      </c>
    </row>
    <row r="18" spans="2:5" x14ac:dyDescent="0.35">
      <c r="B18" s="7">
        <v>14</v>
      </c>
      <c r="C18" s="7" t="s">
        <v>418</v>
      </c>
      <c r="D18" s="8" t="s">
        <v>933</v>
      </c>
      <c r="E18" s="339">
        <v>2.75E-2</v>
      </c>
    </row>
    <row r="19" spans="2:5" x14ac:dyDescent="0.35">
      <c r="B19" s="7">
        <v>15</v>
      </c>
      <c r="C19" s="7" t="s">
        <v>419</v>
      </c>
      <c r="D19" s="8" t="s">
        <v>934</v>
      </c>
      <c r="E19" s="339">
        <v>1.5599999999999999E-2</v>
      </c>
    </row>
    <row r="20" spans="2:5" x14ac:dyDescent="0.35">
      <c r="B20" s="7">
        <v>16</v>
      </c>
      <c r="C20" s="7" t="s">
        <v>420</v>
      </c>
      <c r="D20" s="8" t="s">
        <v>935</v>
      </c>
      <c r="E20" s="339">
        <v>3.6900000000000002E-2</v>
      </c>
    </row>
    <row r="21" spans="2:5" x14ac:dyDescent="0.35">
      <c r="B21" s="7">
        <v>17</v>
      </c>
      <c r="C21" s="7" t="s">
        <v>11</v>
      </c>
      <c r="D21" s="8" t="s">
        <v>936</v>
      </c>
      <c r="E21" s="339">
        <v>3.2800000000000003E-2</v>
      </c>
    </row>
    <row r="22" spans="2:5" x14ac:dyDescent="0.35">
      <c r="B22" s="7">
        <v>18</v>
      </c>
      <c r="C22" s="7" t="s">
        <v>421</v>
      </c>
      <c r="D22" s="8" t="s">
        <v>937</v>
      </c>
      <c r="E22" s="339">
        <v>2.1299999999999999E-2</v>
      </c>
    </row>
    <row r="23" spans="2:5" x14ac:dyDescent="0.35">
      <c r="B23" s="7">
        <v>19</v>
      </c>
      <c r="C23" s="7" t="s">
        <v>422</v>
      </c>
      <c r="D23" s="8" t="s">
        <v>938</v>
      </c>
      <c r="E23" s="339">
        <v>7.1300000000000002E-2</v>
      </c>
    </row>
    <row r="24" spans="2:5" x14ac:dyDescent="0.35">
      <c r="B24" s="7">
        <v>20</v>
      </c>
      <c r="C24" s="7" t="s">
        <v>423</v>
      </c>
      <c r="D24" s="8" t="s">
        <v>939</v>
      </c>
      <c r="E24" s="339">
        <v>1.7899999999999999E-2</v>
      </c>
    </row>
    <row r="25" spans="2:5" x14ac:dyDescent="0.35">
      <c r="B25" s="7">
        <v>21</v>
      </c>
      <c r="C25" s="7" t="s">
        <v>424</v>
      </c>
      <c r="D25" s="8" t="s">
        <v>940</v>
      </c>
      <c r="E25" s="339">
        <v>3.0200000000000001E-2</v>
      </c>
    </row>
    <row r="26" spans="2:5" x14ac:dyDescent="0.35">
      <c r="B26" s="7">
        <v>22</v>
      </c>
      <c r="C26" s="7" t="s">
        <v>425</v>
      </c>
      <c r="D26" s="8" t="s">
        <v>941</v>
      </c>
      <c r="E26" s="339">
        <v>6.2799999999999995E-2</v>
      </c>
    </row>
    <row r="27" spans="2:5" x14ac:dyDescent="0.35">
      <c r="B27" s="7">
        <v>23</v>
      </c>
      <c r="C27" s="7" t="s">
        <v>426</v>
      </c>
      <c r="D27" s="8" t="s">
        <v>942</v>
      </c>
      <c r="E27" s="339">
        <v>2.92E-2</v>
      </c>
    </row>
    <row r="28" spans="2:5" x14ac:dyDescent="0.35">
      <c r="B28" s="7">
        <v>24</v>
      </c>
      <c r="C28" s="7" t="s">
        <v>427</v>
      </c>
      <c r="D28" s="8" t="s">
        <v>943</v>
      </c>
      <c r="E28" s="339">
        <v>2.3300000000000001E-2</v>
      </c>
    </row>
    <row r="29" spans="2:5" x14ac:dyDescent="0.35">
      <c r="B29" s="7">
        <v>25</v>
      </c>
      <c r="C29" s="7" t="s">
        <v>428</v>
      </c>
      <c r="D29" s="8" t="s">
        <v>944</v>
      </c>
      <c r="E29" s="339">
        <v>3.1800000000000002E-2</v>
      </c>
    </row>
    <row r="30" spans="2:5" x14ac:dyDescent="0.35">
      <c r="B30" s="7">
        <v>26</v>
      </c>
      <c r="C30" s="7" t="s">
        <v>429</v>
      </c>
      <c r="D30" s="8" t="s">
        <v>945</v>
      </c>
      <c r="E30" s="339">
        <v>2.3300000000000001E-2</v>
      </c>
    </row>
    <row r="31" spans="2:5" x14ac:dyDescent="0.35">
      <c r="B31" s="23" t="s">
        <v>14</v>
      </c>
      <c r="C31" s="23"/>
      <c r="D31" s="28" t="s">
        <v>401</v>
      </c>
      <c r="E31" s="359">
        <v>1</v>
      </c>
    </row>
  </sheetData>
  <hyperlinks>
    <hyperlink ref="G1" location="'Cotisants H. EPST par Adm. Pub.'!A1" display="Variable suivante" xr:uid="{41BEDC37-7621-4246-BCBE-87E6FA98D849}"/>
    <hyperlink ref="G2" location="'Cotisants_H EPST par province'!A1" display="Variable précédente" xr:uid="{F5A094A3-D894-4EFF-8549-666BB11171CE}"/>
  </hyperlink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FAC1-5526-41CF-8ABB-E4AC7196557A}">
  <sheetPr>
    <tabColor rgb="FFC00000"/>
  </sheetPr>
  <dimension ref="A1:G21"/>
  <sheetViews>
    <sheetView workbookViewId="0">
      <selection activeCell="G2" sqref="G2"/>
    </sheetView>
  </sheetViews>
  <sheetFormatPr baseColWidth="10" defaultColWidth="10.6640625" defaultRowHeight="15.5" x14ac:dyDescent="0.35"/>
  <cols>
    <col min="1" max="1" width="10.6640625" style="248"/>
    <col min="2" max="2" width="18.25" style="248" customWidth="1"/>
    <col min="3" max="3" width="17.1640625" style="248" customWidth="1"/>
    <col min="4" max="4" width="15.5" style="248" customWidth="1"/>
    <col min="5" max="5" width="22" style="248" customWidth="1"/>
    <col min="6" max="6" width="13.58203125" style="248" customWidth="1"/>
    <col min="7" max="7" width="17" style="248" customWidth="1"/>
    <col min="8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</row>
    <row r="2" spans="1:7" ht="18" x14ac:dyDescent="0.4">
      <c r="A2" s="249"/>
      <c r="B2" s="251" t="s">
        <v>1174</v>
      </c>
      <c r="C2" s="249"/>
      <c r="D2" s="249"/>
      <c r="E2" s="249"/>
      <c r="F2" s="249"/>
      <c r="G2" s="94" t="s">
        <v>261</v>
      </c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A4" s="249"/>
      <c r="B4" s="315" t="s">
        <v>70</v>
      </c>
      <c r="C4" s="316"/>
      <c r="D4" s="316"/>
      <c r="E4" s="316" t="s">
        <v>14</v>
      </c>
      <c r="F4" s="249"/>
      <c r="G4" s="249"/>
    </row>
    <row r="5" spans="1:7" x14ac:dyDescent="0.35">
      <c r="B5" s="54">
        <v>2023</v>
      </c>
      <c r="C5" s="489">
        <v>17758530</v>
      </c>
      <c r="D5" s="490"/>
      <c r="E5" s="491"/>
    </row>
    <row r="6" spans="1:7" x14ac:dyDescent="0.35">
      <c r="B6" s="7" t="s">
        <v>92</v>
      </c>
      <c r="C6" s="509" t="s">
        <v>5</v>
      </c>
      <c r="D6" s="510"/>
      <c r="E6" s="511"/>
    </row>
    <row r="7" spans="1:7" x14ac:dyDescent="0.35">
      <c r="B7" s="7" t="s">
        <v>93</v>
      </c>
      <c r="C7" s="502" t="s">
        <v>5</v>
      </c>
      <c r="D7" s="503"/>
      <c r="E7" s="504"/>
    </row>
    <row r="8" spans="1:7" x14ac:dyDescent="0.35">
      <c r="B8" s="53" t="s">
        <v>94</v>
      </c>
      <c r="C8" s="516" t="s">
        <v>5</v>
      </c>
      <c r="D8" s="508"/>
      <c r="E8" s="508"/>
    </row>
    <row r="9" spans="1:7" x14ac:dyDescent="0.35">
      <c r="B9" s="49" t="s">
        <v>72</v>
      </c>
      <c r="C9" s="505" t="s">
        <v>5</v>
      </c>
      <c r="D9" s="506"/>
      <c r="E9" s="507"/>
    </row>
    <row r="10" spans="1:7" x14ac:dyDescent="0.35">
      <c r="B10" s="7" t="s">
        <v>95</v>
      </c>
      <c r="C10" s="509" t="s">
        <v>5</v>
      </c>
      <c r="D10" s="510"/>
      <c r="E10" s="511"/>
    </row>
    <row r="11" spans="1:7" x14ac:dyDescent="0.35">
      <c r="B11" s="7" t="s">
        <v>96</v>
      </c>
      <c r="C11" s="502" t="s">
        <v>5</v>
      </c>
      <c r="D11" s="503"/>
      <c r="E11" s="504"/>
    </row>
    <row r="12" spans="1:7" x14ac:dyDescent="0.35">
      <c r="B12" s="53" t="s">
        <v>97</v>
      </c>
      <c r="C12" s="515">
        <v>642780</v>
      </c>
      <c r="D12" s="495"/>
      <c r="E12" s="495"/>
    </row>
    <row r="13" spans="1:7" x14ac:dyDescent="0.35">
      <c r="B13" s="49" t="s">
        <v>73</v>
      </c>
      <c r="C13" s="499">
        <v>642780</v>
      </c>
      <c r="D13" s="500"/>
      <c r="E13" s="501"/>
    </row>
    <row r="14" spans="1:7" x14ac:dyDescent="0.35">
      <c r="B14" s="7" t="s">
        <v>98</v>
      </c>
      <c r="C14" s="492">
        <v>730420</v>
      </c>
      <c r="D14" s="493"/>
      <c r="E14" s="494"/>
    </row>
    <row r="15" spans="1:7" x14ac:dyDescent="0.35">
      <c r="B15" s="7" t="s">
        <v>99</v>
      </c>
      <c r="C15" s="496">
        <v>1174850</v>
      </c>
      <c r="D15" s="497"/>
      <c r="E15" s="498"/>
    </row>
    <row r="16" spans="1:7" x14ac:dyDescent="0.35">
      <c r="B16" s="53" t="s">
        <v>100</v>
      </c>
      <c r="C16" s="515">
        <v>1346250</v>
      </c>
      <c r="D16" s="495"/>
      <c r="E16" s="495"/>
    </row>
    <row r="17" spans="2:5" x14ac:dyDescent="0.35">
      <c r="B17" s="49" t="s">
        <v>74</v>
      </c>
      <c r="C17" s="499">
        <v>3251520</v>
      </c>
      <c r="D17" s="500"/>
      <c r="E17" s="501"/>
    </row>
    <row r="18" spans="2:5" x14ac:dyDescent="0.35">
      <c r="B18" s="7" t="s">
        <v>89</v>
      </c>
      <c r="C18" s="492">
        <v>5714530</v>
      </c>
      <c r="D18" s="493"/>
      <c r="E18" s="494"/>
    </row>
    <row r="19" spans="2:5" x14ac:dyDescent="0.35">
      <c r="B19" s="7" t="s">
        <v>90</v>
      </c>
      <c r="C19" s="496">
        <v>5381490</v>
      </c>
      <c r="D19" s="497"/>
      <c r="E19" s="498"/>
    </row>
    <row r="20" spans="2:5" x14ac:dyDescent="0.35">
      <c r="B20" s="53" t="s">
        <v>91</v>
      </c>
      <c r="C20" s="515">
        <v>2768210</v>
      </c>
      <c r="D20" s="495"/>
      <c r="E20" s="495"/>
    </row>
    <row r="21" spans="2:5" x14ac:dyDescent="0.35">
      <c r="B21" s="49" t="s">
        <v>71</v>
      </c>
      <c r="C21" s="499">
        <v>13864230</v>
      </c>
      <c r="D21" s="500"/>
      <c r="E21" s="501"/>
    </row>
  </sheetData>
  <mergeCells count="17">
    <mergeCell ref="C18:E18"/>
    <mergeCell ref="C19:E19"/>
    <mergeCell ref="C20:E20"/>
    <mergeCell ref="C21:E21"/>
    <mergeCell ref="C16:E16"/>
    <mergeCell ref="C5:E5"/>
    <mergeCell ref="C6:E6"/>
    <mergeCell ref="C7:E7"/>
    <mergeCell ref="C8:E8"/>
    <mergeCell ref="C9:E9"/>
    <mergeCell ref="C15:E15"/>
    <mergeCell ref="C17:E17"/>
    <mergeCell ref="C10:E10"/>
    <mergeCell ref="C11:E11"/>
    <mergeCell ref="C12:E12"/>
    <mergeCell ref="C13:E13"/>
    <mergeCell ref="C14:E14"/>
  </mergeCells>
  <hyperlinks>
    <hyperlink ref="G2" location="'Rente surv. mens. HEPST'!A1" display="Variable précédente" xr:uid="{39519BCE-DE3E-42CD-BB1E-EB0785D2F761}"/>
  </hyperlink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8EC2-A280-4DCD-B579-02E46014B987}">
  <sheetPr>
    <tabColor theme="0"/>
  </sheetPr>
  <dimension ref="A1:G7"/>
  <sheetViews>
    <sheetView workbookViewId="0">
      <selection activeCell="G2" sqref="G2"/>
    </sheetView>
  </sheetViews>
  <sheetFormatPr baseColWidth="10" defaultColWidth="10.6640625" defaultRowHeight="15.5" x14ac:dyDescent="0.35"/>
  <cols>
    <col min="1" max="1" width="10.6640625" style="248"/>
    <col min="2" max="2" width="19.33203125" style="248" customWidth="1"/>
    <col min="3" max="3" width="19.75" style="248" customWidth="1"/>
    <col min="4" max="4" width="29.6640625" style="248" customWidth="1"/>
    <col min="5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</row>
    <row r="2" spans="1:7" ht="18" x14ac:dyDescent="0.4">
      <c r="A2" s="249"/>
      <c r="B2" s="251" t="s">
        <v>823</v>
      </c>
      <c r="C2" s="249"/>
      <c r="D2" s="249"/>
      <c r="E2" s="249"/>
      <c r="F2" s="249"/>
      <c r="G2" s="250" t="s">
        <v>260</v>
      </c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B4" s="49" t="s">
        <v>78</v>
      </c>
      <c r="C4" s="54">
        <v>2022</v>
      </c>
      <c r="D4" s="54">
        <v>2023</v>
      </c>
    </row>
    <row r="5" spans="1:7" x14ac:dyDescent="0.35">
      <c r="B5" s="7" t="s">
        <v>820</v>
      </c>
      <c r="C5" s="8" t="s">
        <v>5</v>
      </c>
      <c r="D5" s="8" t="s">
        <v>821</v>
      </c>
    </row>
    <row r="6" spans="1:7" x14ac:dyDescent="0.35">
      <c r="B6" s="7" t="s">
        <v>4</v>
      </c>
      <c r="C6" s="8" t="s">
        <v>5</v>
      </c>
      <c r="D6" s="8" t="s">
        <v>5</v>
      </c>
    </row>
    <row r="7" spans="1:7" x14ac:dyDescent="0.35">
      <c r="B7" s="49" t="s">
        <v>179</v>
      </c>
      <c r="C7" s="54" t="s">
        <v>5</v>
      </c>
      <c r="D7" s="54" t="s">
        <v>5</v>
      </c>
    </row>
  </sheetData>
  <hyperlinks>
    <hyperlink ref="G2" location="'Cotisat° Trim BRP'!A1" display="Variable suivante" xr:uid="{409AD8C0-E0C7-45DD-99B7-0FB6EE106937}"/>
  </hyperlink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0CEA1-958D-4F62-B695-DAC57DFC77C4}">
  <sheetPr>
    <tabColor theme="0"/>
  </sheetPr>
  <dimension ref="A1:G9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24.1640625" style="248" customWidth="1"/>
    <col min="3" max="3" width="36.08203125" style="248" customWidth="1"/>
    <col min="4" max="4" width="27" style="248" customWidth="1"/>
    <col min="5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  <c r="G1" s="250"/>
    </row>
    <row r="2" spans="1:7" ht="18" x14ac:dyDescent="0.4">
      <c r="A2" s="249"/>
      <c r="B2" s="251" t="s">
        <v>1175</v>
      </c>
      <c r="C2" s="249"/>
      <c r="D2" s="249"/>
      <c r="E2" s="249"/>
      <c r="F2" s="249"/>
      <c r="G2" s="252" t="s">
        <v>261</v>
      </c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B4" s="17" t="s">
        <v>70</v>
      </c>
      <c r="C4" s="318" t="s">
        <v>822</v>
      </c>
      <c r="D4" s="321"/>
    </row>
    <row r="5" spans="1:7" x14ac:dyDescent="0.35">
      <c r="B5" s="32">
        <v>2023</v>
      </c>
      <c r="C5" s="319">
        <f>C7+C8+C9</f>
        <v>22346387665</v>
      </c>
      <c r="D5" s="241"/>
    </row>
    <row r="6" spans="1:7" x14ac:dyDescent="0.35">
      <c r="B6" s="7" t="s">
        <v>72</v>
      </c>
      <c r="C6" s="320" t="s">
        <v>5</v>
      </c>
      <c r="D6" s="241"/>
    </row>
    <row r="7" spans="1:7" x14ac:dyDescent="0.35">
      <c r="B7" s="7" t="s">
        <v>73</v>
      </c>
      <c r="C7" s="320">
        <v>6956673434</v>
      </c>
      <c r="D7" s="321"/>
    </row>
    <row r="8" spans="1:7" x14ac:dyDescent="0.35">
      <c r="B8" s="7" t="s">
        <v>74</v>
      </c>
      <c r="C8" s="99">
        <v>7204436726</v>
      </c>
    </row>
    <row r="9" spans="1:7" x14ac:dyDescent="0.35">
      <c r="B9" s="322" t="s">
        <v>71</v>
      </c>
      <c r="C9" s="323">
        <v>8185277505</v>
      </c>
    </row>
  </sheetData>
  <hyperlinks>
    <hyperlink ref="G2" location="'Cotisans BRP'!A1" display="Variable précédente" xr:uid="{A792CD76-E5E9-4F55-A659-66002527B05B}"/>
  </hyperlink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1785A-C20F-40A6-8440-6F4B517A506A}">
  <sheetPr>
    <tabColor theme="1"/>
  </sheetPr>
  <dimension ref="A1:G5"/>
  <sheetViews>
    <sheetView workbookViewId="0"/>
  </sheetViews>
  <sheetFormatPr baseColWidth="10" defaultColWidth="10.6640625" defaultRowHeight="15.5" x14ac:dyDescent="0.35"/>
  <cols>
    <col min="1" max="5" width="10.6640625" style="248"/>
    <col min="6" max="6" width="35.83203125" style="248" customWidth="1"/>
    <col min="7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  <c r="G1" s="250"/>
    </row>
    <row r="2" spans="1:7" ht="18" x14ac:dyDescent="0.4">
      <c r="A2" s="249"/>
      <c r="B2" s="251" t="s">
        <v>784</v>
      </c>
      <c r="C2" s="249"/>
      <c r="D2" s="249"/>
      <c r="E2" s="249"/>
      <c r="F2" s="249"/>
      <c r="G2" s="252" t="s">
        <v>261</v>
      </c>
    </row>
    <row r="5" spans="1:7" x14ac:dyDescent="0.35">
      <c r="B5" s="324" t="s">
        <v>824</v>
      </c>
    </row>
  </sheetData>
  <hyperlinks>
    <hyperlink ref="G2" location="'Cotisat° Trim BRP'!A1" display="Variable précédente" xr:uid="{F89931B2-A10A-4F79-8AD6-3BEEA033D827}"/>
  </hyperlink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866BC-79DB-4DB8-BD31-5BC48D646292}">
  <sheetPr>
    <tabColor theme="0"/>
  </sheetPr>
  <dimension ref="A1:G7"/>
  <sheetViews>
    <sheetView workbookViewId="0">
      <selection activeCell="G1" sqref="G1"/>
    </sheetView>
  </sheetViews>
  <sheetFormatPr baseColWidth="10" defaultColWidth="10.6640625" defaultRowHeight="15.5" x14ac:dyDescent="0.35"/>
  <cols>
    <col min="1" max="1" width="10.6640625" style="248"/>
    <col min="2" max="2" width="18" style="248" customWidth="1"/>
    <col min="3" max="3" width="33.5" style="248" customWidth="1"/>
    <col min="4" max="4" width="30.83203125" style="248" customWidth="1"/>
    <col min="5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  <c r="G1" s="250" t="s">
        <v>260</v>
      </c>
    </row>
    <row r="2" spans="1:7" ht="18" x14ac:dyDescent="0.4">
      <c r="A2" s="249"/>
      <c r="B2" s="251" t="s">
        <v>1176</v>
      </c>
      <c r="C2" s="249"/>
      <c r="D2" s="249"/>
      <c r="E2" s="249"/>
      <c r="F2" s="249"/>
      <c r="G2" s="252"/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B4" s="49" t="s">
        <v>78</v>
      </c>
      <c r="C4" s="54">
        <v>2022</v>
      </c>
      <c r="D4" s="54">
        <v>2023</v>
      </c>
    </row>
    <row r="5" spans="1:7" x14ac:dyDescent="0.35">
      <c r="B5" s="7" t="s">
        <v>820</v>
      </c>
      <c r="C5" s="8" t="s">
        <v>5</v>
      </c>
      <c r="D5" s="8">
        <v>218899</v>
      </c>
    </row>
    <row r="6" spans="1:7" x14ac:dyDescent="0.35">
      <c r="B6" s="7" t="s">
        <v>4</v>
      </c>
      <c r="C6" s="8" t="s">
        <v>5</v>
      </c>
      <c r="D6" s="8" t="s">
        <v>5</v>
      </c>
    </row>
    <row r="7" spans="1:7" x14ac:dyDescent="0.35">
      <c r="B7" s="49" t="s">
        <v>179</v>
      </c>
      <c r="C7" s="54" t="s">
        <v>5</v>
      </c>
      <c r="D7" s="54" t="s">
        <v>5</v>
      </c>
    </row>
  </sheetData>
  <hyperlinks>
    <hyperlink ref="G1" location="'Cotisat° trim RC'!A1" display="Variable suivante" xr:uid="{65FEE790-56FC-4890-8248-4B910340D78A}"/>
  </hyperlink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95C8-6E95-46ED-A6E5-5D3F6F438313}">
  <sheetPr>
    <tabColor theme="0"/>
  </sheetPr>
  <dimension ref="A1:G9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28.6640625" style="248" customWidth="1"/>
    <col min="3" max="3" width="40.1640625" style="248" customWidth="1"/>
    <col min="4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  <c r="G1" s="250"/>
    </row>
    <row r="2" spans="1:7" ht="18" x14ac:dyDescent="0.4">
      <c r="A2" s="249"/>
      <c r="B2" s="251" t="s">
        <v>788</v>
      </c>
      <c r="C2" s="249"/>
      <c r="D2" s="249"/>
      <c r="E2" s="249"/>
      <c r="F2" s="249"/>
      <c r="G2" s="252" t="s">
        <v>261</v>
      </c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B4" s="17" t="s">
        <v>70</v>
      </c>
      <c r="C4" s="318" t="s">
        <v>822</v>
      </c>
      <c r="D4" s="321"/>
    </row>
    <row r="5" spans="1:7" x14ac:dyDescent="0.35">
      <c r="B5" s="32">
        <v>2023</v>
      </c>
      <c r="C5" s="319" t="s">
        <v>1065</v>
      </c>
      <c r="D5" s="241"/>
    </row>
    <row r="6" spans="1:7" x14ac:dyDescent="0.35">
      <c r="B6" s="7" t="s">
        <v>72</v>
      </c>
      <c r="C6" s="320" t="s">
        <v>5</v>
      </c>
      <c r="D6" s="241"/>
    </row>
    <row r="7" spans="1:7" x14ac:dyDescent="0.35">
      <c r="B7" s="7" t="s">
        <v>73</v>
      </c>
      <c r="C7" s="320" t="s">
        <v>5</v>
      </c>
      <c r="D7" s="321"/>
    </row>
    <row r="8" spans="1:7" x14ac:dyDescent="0.35">
      <c r="B8" s="7" t="s">
        <v>74</v>
      </c>
      <c r="C8" s="99">
        <v>16731880053</v>
      </c>
    </row>
    <row r="9" spans="1:7" x14ac:dyDescent="0.35">
      <c r="B9" s="322" t="s">
        <v>71</v>
      </c>
      <c r="C9" s="323">
        <v>13501097237</v>
      </c>
    </row>
  </sheetData>
  <hyperlinks>
    <hyperlink ref="G2" location="'Cotisants RC'!A1" display="Variable précédente" xr:uid="{A921C928-890E-49F2-88E1-82DB86CB0A3A}"/>
  </hyperlink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90E2-AAFC-4C18-942F-4D3697801870}">
  <sheetPr>
    <tabColor theme="9"/>
  </sheetPr>
  <dimension ref="A1:G30"/>
  <sheetViews>
    <sheetView workbookViewId="0">
      <selection activeCell="F17" sqref="F17"/>
    </sheetView>
  </sheetViews>
  <sheetFormatPr baseColWidth="10" defaultColWidth="10.6640625" defaultRowHeight="15.5" x14ac:dyDescent="0.35"/>
  <cols>
    <col min="1" max="1" width="10.6640625" style="248"/>
    <col min="2" max="2" width="30.83203125" style="248" customWidth="1"/>
    <col min="3" max="3" width="44.1640625" style="248" customWidth="1"/>
    <col min="4" max="16384" width="10.6640625" style="248"/>
  </cols>
  <sheetData>
    <row r="1" spans="1:7" x14ac:dyDescent="0.35">
      <c r="A1" s="249"/>
      <c r="B1" s="249"/>
      <c r="C1" s="249"/>
      <c r="D1" s="249"/>
      <c r="F1" s="249"/>
    </row>
    <row r="2" spans="1:7" ht="18" x14ac:dyDescent="0.4">
      <c r="A2" s="249"/>
      <c r="B2" s="251" t="s">
        <v>1078</v>
      </c>
      <c r="C2" s="249"/>
      <c r="D2" s="249"/>
      <c r="E2" s="250" t="s">
        <v>260</v>
      </c>
      <c r="F2" s="249"/>
      <c r="G2" s="252"/>
    </row>
    <row r="3" spans="1:7" x14ac:dyDescent="0.35">
      <c r="A3" s="249"/>
      <c r="B3" s="249"/>
      <c r="C3" s="249"/>
      <c r="D3" s="249"/>
      <c r="E3" s="249"/>
      <c r="F3" s="249"/>
      <c r="G3" s="249"/>
    </row>
    <row r="4" spans="1:7" x14ac:dyDescent="0.35">
      <c r="B4" s="17" t="s">
        <v>70</v>
      </c>
      <c r="C4" s="318" t="s">
        <v>14</v>
      </c>
      <c r="D4" s="321"/>
    </row>
    <row r="5" spans="1:7" x14ac:dyDescent="0.35">
      <c r="B5" s="32">
        <v>2022</v>
      </c>
      <c r="C5" s="426">
        <v>9810107490</v>
      </c>
      <c r="D5" s="241"/>
    </row>
    <row r="6" spans="1:7" x14ac:dyDescent="0.35">
      <c r="B6" s="7" t="s">
        <v>98</v>
      </c>
      <c r="C6" s="320">
        <v>1635017915</v>
      </c>
      <c r="D6" s="241"/>
    </row>
    <row r="7" spans="1:7" x14ac:dyDescent="0.35">
      <c r="B7" s="7" t="s">
        <v>99</v>
      </c>
      <c r="C7" s="320">
        <v>1635017915</v>
      </c>
      <c r="D7" s="321"/>
    </row>
    <row r="8" spans="1:7" x14ac:dyDescent="0.35">
      <c r="B8" s="148" t="s">
        <v>100</v>
      </c>
      <c r="C8" s="423">
        <v>1635017915</v>
      </c>
    </row>
    <row r="9" spans="1:7" x14ac:dyDescent="0.35">
      <c r="B9" s="424" t="s">
        <v>74</v>
      </c>
      <c r="C9" s="425">
        <v>4905053745</v>
      </c>
    </row>
    <row r="10" spans="1:7" x14ac:dyDescent="0.35">
      <c r="B10" s="240" t="s">
        <v>89</v>
      </c>
      <c r="C10" s="320">
        <v>1635017915</v>
      </c>
    </row>
    <row r="11" spans="1:7" x14ac:dyDescent="0.35">
      <c r="B11" s="240" t="s">
        <v>90</v>
      </c>
      <c r="C11" s="320">
        <v>1635017915</v>
      </c>
    </row>
    <row r="12" spans="1:7" x14ac:dyDescent="0.35">
      <c r="B12" s="240" t="s">
        <v>91</v>
      </c>
      <c r="C12" s="320">
        <v>1635017915</v>
      </c>
    </row>
    <row r="13" spans="1:7" x14ac:dyDescent="0.35">
      <c r="B13" s="424" t="s">
        <v>71</v>
      </c>
      <c r="C13" s="425">
        <v>4905053745</v>
      </c>
    </row>
    <row r="14" spans="1:7" x14ac:dyDescent="0.35">
      <c r="B14" s="32">
        <v>2023</v>
      </c>
      <c r="C14" s="375" t="s">
        <v>1079</v>
      </c>
    </row>
    <row r="15" spans="1:7" x14ac:dyDescent="0.35">
      <c r="B15" s="7" t="s">
        <v>92</v>
      </c>
      <c r="C15" s="320">
        <v>1635017915</v>
      </c>
    </row>
    <row r="16" spans="1:7" x14ac:dyDescent="0.35">
      <c r="B16" s="7" t="s">
        <v>93</v>
      </c>
      <c r="C16" s="320">
        <v>1635017915</v>
      </c>
    </row>
    <row r="17" spans="2:3" x14ac:dyDescent="0.35">
      <c r="B17" s="7" t="s">
        <v>94</v>
      </c>
      <c r="C17" s="320">
        <v>1635017915</v>
      </c>
    </row>
    <row r="18" spans="2:3" x14ac:dyDescent="0.35">
      <c r="B18" s="160" t="s">
        <v>72</v>
      </c>
      <c r="C18" s="430">
        <v>4905053745</v>
      </c>
    </row>
    <row r="19" spans="2:3" x14ac:dyDescent="0.35">
      <c r="B19" s="7" t="s">
        <v>95</v>
      </c>
      <c r="C19" s="320">
        <v>1635017915</v>
      </c>
    </row>
    <row r="20" spans="2:3" x14ac:dyDescent="0.35">
      <c r="B20" s="7" t="s">
        <v>96</v>
      </c>
      <c r="C20" s="320">
        <v>1635017915</v>
      </c>
    </row>
    <row r="21" spans="2:3" x14ac:dyDescent="0.35">
      <c r="B21" s="7" t="s">
        <v>97</v>
      </c>
      <c r="C21" s="320">
        <v>1635017915</v>
      </c>
    </row>
    <row r="22" spans="2:3" x14ac:dyDescent="0.35">
      <c r="B22" s="424" t="s">
        <v>73</v>
      </c>
      <c r="C22" s="425">
        <v>4905053745</v>
      </c>
    </row>
    <row r="23" spans="2:3" x14ac:dyDescent="0.35">
      <c r="B23" s="7" t="s">
        <v>98</v>
      </c>
      <c r="C23" s="320">
        <v>1635017915</v>
      </c>
    </row>
    <row r="24" spans="2:3" x14ac:dyDescent="0.35">
      <c r="B24" s="7" t="s">
        <v>99</v>
      </c>
      <c r="C24" s="320">
        <v>1635017915</v>
      </c>
    </row>
    <row r="25" spans="2:3" x14ac:dyDescent="0.35">
      <c r="B25" s="7" t="s">
        <v>100</v>
      </c>
      <c r="C25" s="320">
        <v>1635017915</v>
      </c>
    </row>
    <row r="26" spans="2:3" x14ac:dyDescent="0.35">
      <c r="B26" s="424" t="s">
        <v>74</v>
      </c>
      <c r="C26" s="425">
        <v>4905053745</v>
      </c>
    </row>
    <row r="27" spans="2:3" x14ac:dyDescent="0.35">
      <c r="B27" s="7" t="s">
        <v>89</v>
      </c>
      <c r="C27" s="320">
        <v>1635017915</v>
      </c>
    </row>
    <row r="28" spans="2:3" x14ac:dyDescent="0.35">
      <c r="B28" s="7" t="s">
        <v>90</v>
      </c>
      <c r="C28" s="320">
        <v>1635017915</v>
      </c>
    </row>
    <row r="29" spans="2:3" x14ac:dyDescent="0.35">
      <c r="B29" s="7" t="s">
        <v>91</v>
      </c>
      <c r="C29" s="320">
        <v>1635017915</v>
      </c>
    </row>
    <row r="30" spans="2:3" x14ac:dyDescent="0.35">
      <c r="B30" s="424" t="s">
        <v>71</v>
      </c>
      <c r="C30" s="425">
        <v>4905053745</v>
      </c>
    </row>
  </sheetData>
  <hyperlinks>
    <hyperlink ref="E2" location="'Beneficiaires Basc'!A1" display="Variable suivante" xr:uid="{C4A77D9E-B118-4939-858E-F439B04821CC}"/>
  </hyperlinks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CA79-DEF8-4799-A580-1FAEB4D1C1EA}">
  <sheetPr>
    <tabColor theme="0"/>
  </sheetPr>
  <dimension ref="A1:G9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26.25" style="248" customWidth="1"/>
    <col min="3" max="3" width="23" style="248" customWidth="1"/>
    <col min="4" max="4" width="27.6640625" style="248" customWidth="1"/>
    <col min="5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</row>
    <row r="2" spans="1:7" ht="18" x14ac:dyDescent="0.4">
      <c r="A2" s="249"/>
      <c r="B2" s="251" t="s">
        <v>794</v>
      </c>
      <c r="C2" s="249"/>
      <c r="D2" s="249"/>
      <c r="E2" s="249"/>
      <c r="F2" s="249"/>
      <c r="G2" s="250" t="s">
        <v>260</v>
      </c>
    </row>
    <row r="4" spans="1:7" x14ac:dyDescent="0.35">
      <c r="B4" s="49" t="s">
        <v>78</v>
      </c>
      <c r="C4" s="54">
        <v>2022</v>
      </c>
      <c r="D4" s="54">
        <v>2023</v>
      </c>
    </row>
    <row r="5" spans="1:7" ht="17" customHeight="1" x14ac:dyDescent="0.35">
      <c r="B5" s="7" t="s">
        <v>825</v>
      </c>
      <c r="C5" s="8">
        <v>3653</v>
      </c>
      <c r="D5" s="336" t="s">
        <v>1066</v>
      </c>
    </row>
    <row r="6" spans="1:7" ht="17" customHeight="1" x14ac:dyDescent="0.35">
      <c r="B6" s="148" t="s">
        <v>827</v>
      </c>
      <c r="C6" s="206">
        <v>6177</v>
      </c>
      <c r="D6" s="387" t="s">
        <v>1067</v>
      </c>
    </row>
    <row r="7" spans="1:7" x14ac:dyDescent="0.35">
      <c r="B7" s="389" t="s">
        <v>14</v>
      </c>
      <c r="C7" s="390">
        <v>9830</v>
      </c>
      <c r="D7" s="392" t="s">
        <v>1068</v>
      </c>
    </row>
    <row r="8" spans="1:7" x14ac:dyDescent="0.35">
      <c r="B8" s="46" t="s">
        <v>4</v>
      </c>
      <c r="C8" s="391" t="s">
        <v>5</v>
      </c>
      <c r="D8" s="388" t="s">
        <v>1069</v>
      </c>
    </row>
    <row r="9" spans="1:7" x14ac:dyDescent="0.35">
      <c r="B9" s="317" t="s">
        <v>179</v>
      </c>
      <c r="C9" s="326" t="s">
        <v>5</v>
      </c>
      <c r="D9" s="333">
        <v>0.4224</v>
      </c>
    </row>
  </sheetData>
  <hyperlinks>
    <hyperlink ref="G2" location="'Ayant droit retr Basc'!A1" display="Variable suivante" xr:uid="{A7C917A8-7900-46CC-9D8D-C2558E30EDB7}"/>
  </hyperlink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C1E6-5B1D-4F7D-925D-FD8E454A303A}">
  <sheetPr>
    <tabColor theme="0"/>
  </sheetPr>
  <dimension ref="A1:G13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26.25" style="248" customWidth="1"/>
    <col min="3" max="3" width="20.9140625" style="248" customWidth="1"/>
    <col min="4" max="4" width="25.08203125" style="248" customWidth="1"/>
    <col min="5" max="16384" width="10.6640625" style="248"/>
  </cols>
  <sheetData>
    <row r="1" spans="1:7" x14ac:dyDescent="0.35">
      <c r="A1" s="249"/>
      <c r="B1" s="249"/>
      <c r="C1" s="249"/>
      <c r="D1" s="249"/>
      <c r="E1" s="249"/>
      <c r="F1" s="249"/>
      <c r="G1" s="250" t="s">
        <v>260</v>
      </c>
    </row>
    <row r="2" spans="1:7" ht="18" x14ac:dyDescent="0.4">
      <c r="A2" s="249"/>
      <c r="B2" s="251" t="s">
        <v>828</v>
      </c>
      <c r="C2" s="251"/>
      <c r="D2" s="249"/>
      <c r="E2" s="249"/>
      <c r="F2" s="249"/>
      <c r="G2" s="252" t="s">
        <v>261</v>
      </c>
    </row>
    <row r="4" spans="1:7" x14ac:dyDescent="0.35">
      <c r="B4" s="49" t="s">
        <v>829</v>
      </c>
      <c r="C4" s="54">
        <v>2022</v>
      </c>
      <c r="D4" s="54">
        <v>2023</v>
      </c>
    </row>
    <row r="5" spans="1:7" x14ac:dyDescent="0.35">
      <c r="B5" s="7" t="s">
        <v>830</v>
      </c>
      <c r="C5" s="8" t="s">
        <v>5</v>
      </c>
      <c r="D5" s="336">
        <v>8741</v>
      </c>
    </row>
    <row r="6" spans="1:7" x14ac:dyDescent="0.35">
      <c r="B6" s="148" t="s">
        <v>831</v>
      </c>
      <c r="C6" s="206" t="s">
        <v>5</v>
      </c>
      <c r="D6" s="387">
        <v>719</v>
      </c>
    </row>
    <row r="7" spans="1:7" x14ac:dyDescent="0.35">
      <c r="B7" s="90" t="s">
        <v>14</v>
      </c>
      <c r="C7" s="57" t="s">
        <v>5</v>
      </c>
      <c r="D7" s="393">
        <v>9460</v>
      </c>
    </row>
    <row r="8" spans="1:7" x14ac:dyDescent="0.35">
      <c r="B8" s="7" t="s">
        <v>4</v>
      </c>
      <c r="C8" s="8" t="s">
        <v>5</v>
      </c>
      <c r="D8" s="336" t="s">
        <v>5</v>
      </c>
    </row>
    <row r="9" spans="1:7" x14ac:dyDescent="0.35">
      <c r="B9" s="317" t="s">
        <v>179</v>
      </c>
      <c r="C9" s="326" t="s">
        <v>5</v>
      </c>
      <c r="D9" s="337" t="s">
        <v>5</v>
      </c>
    </row>
    <row r="13" spans="1:7" x14ac:dyDescent="0.35">
      <c r="C13" s="405"/>
    </row>
  </sheetData>
  <hyperlinks>
    <hyperlink ref="G1" location="'Retr Basc par grade'!A1" display="Variable suivante" xr:uid="{5F54E2B8-8AFF-4BB3-BD85-974426B2F83C}"/>
    <hyperlink ref="G2" location="'Beneficiaires Basc'!A1" display="Variable précédente" xr:uid="{E53EB9CA-FDCF-49EF-8FF4-E4778A62FBA5}"/>
  </hyperlinks>
  <pageMargins left="0.7" right="0.7" top="0.75" bottom="0.75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95CC-932C-439F-A347-A2F062E91326}">
  <sheetPr>
    <tabColor theme="0"/>
  </sheetPr>
  <dimension ref="A1:F16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9.75" style="248" customWidth="1"/>
    <col min="3" max="3" width="21.4140625" style="248" customWidth="1"/>
    <col min="4" max="4" width="17.25" style="248" customWidth="1"/>
    <col min="5" max="16384" width="10.6640625" style="248"/>
  </cols>
  <sheetData>
    <row r="1" spans="1:6" x14ac:dyDescent="0.35">
      <c r="A1" s="249"/>
      <c r="B1" s="249"/>
      <c r="C1" s="249"/>
      <c r="D1" s="249"/>
      <c r="E1" s="249"/>
      <c r="F1" s="250" t="s">
        <v>260</v>
      </c>
    </row>
    <row r="2" spans="1:6" ht="18" x14ac:dyDescent="0.4">
      <c r="A2" s="249"/>
      <c r="B2" s="251" t="s">
        <v>796</v>
      </c>
      <c r="C2" s="249"/>
      <c r="D2" s="249"/>
      <c r="E2" s="249"/>
      <c r="F2" s="252" t="s">
        <v>261</v>
      </c>
    </row>
    <row r="4" spans="1:6" x14ac:dyDescent="0.35">
      <c r="B4" s="49" t="s">
        <v>101</v>
      </c>
      <c r="C4" s="386">
        <v>2023</v>
      </c>
      <c r="D4" s="329" t="s">
        <v>7</v>
      </c>
    </row>
    <row r="5" spans="1:6" x14ac:dyDescent="0.35">
      <c r="B5" s="7" t="s">
        <v>59</v>
      </c>
      <c r="C5" s="8">
        <v>373</v>
      </c>
      <c r="D5" s="218">
        <v>8.2500000000000004E-2</v>
      </c>
    </row>
    <row r="6" spans="1:6" x14ac:dyDescent="0.35">
      <c r="B6" s="7" t="s">
        <v>60</v>
      </c>
      <c r="C6" s="8">
        <v>337</v>
      </c>
      <c r="D6" s="218">
        <v>7.4499999999999997E-2</v>
      </c>
    </row>
    <row r="7" spans="1:6" x14ac:dyDescent="0.35">
      <c r="B7" s="7" t="s">
        <v>61</v>
      </c>
      <c r="C7" s="8">
        <v>613</v>
      </c>
      <c r="D7" s="218">
        <v>0.1356</v>
      </c>
    </row>
    <row r="8" spans="1:6" x14ac:dyDescent="0.35">
      <c r="B8" s="7" t="s">
        <v>62</v>
      </c>
      <c r="C8" s="8">
        <v>877</v>
      </c>
      <c r="D8" s="218">
        <v>0.19389999999999999</v>
      </c>
    </row>
    <row r="9" spans="1:6" x14ac:dyDescent="0.35">
      <c r="B9" s="7" t="s">
        <v>63</v>
      </c>
      <c r="C9" s="8">
        <v>727</v>
      </c>
      <c r="D9" s="218">
        <v>0.1608</v>
      </c>
    </row>
    <row r="10" spans="1:6" x14ac:dyDescent="0.35">
      <c r="B10" s="7" t="s">
        <v>64</v>
      </c>
      <c r="C10" s="8">
        <v>615</v>
      </c>
      <c r="D10" s="218">
        <v>0.13600000000000001</v>
      </c>
    </row>
    <row r="11" spans="1:6" x14ac:dyDescent="0.35">
      <c r="B11" s="7" t="s">
        <v>65</v>
      </c>
      <c r="C11" s="8">
        <v>436</v>
      </c>
      <c r="D11" s="218">
        <v>9.64E-2</v>
      </c>
    </row>
    <row r="12" spans="1:6" x14ac:dyDescent="0.35">
      <c r="B12" s="7" t="s">
        <v>66</v>
      </c>
      <c r="C12" s="8">
        <v>344</v>
      </c>
      <c r="D12" s="218">
        <v>7.6100000000000001E-2</v>
      </c>
    </row>
    <row r="13" spans="1:6" x14ac:dyDescent="0.35">
      <c r="B13" s="7" t="s">
        <v>67</v>
      </c>
      <c r="C13" s="8">
        <v>121</v>
      </c>
      <c r="D13" s="218">
        <v>2.6800000000000001E-2</v>
      </c>
    </row>
    <row r="14" spans="1:6" x14ac:dyDescent="0.35">
      <c r="B14" s="7" t="s">
        <v>68</v>
      </c>
      <c r="C14" s="8">
        <v>59</v>
      </c>
      <c r="D14" s="218">
        <v>1.2999999999999999E-2</v>
      </c>
    </row>
    <row r="15" spans="1:6" x14ac:dyDescent="0.35">
      <c r="B15" s="148" t="s">
        <v>69</v>
      </c>
      <c r="C15" s="206">
        <v>20</v>
      </c>
      <c r="D15" s="406">
        <v>4.4000000000000003E-3</v>
      </c>
    </row>
    <row r="16" spans="1:6" x14ac:dyDescent="0.35">
      <c r="B16" s="90" t="s">
        <v>14</v>
      </c>
      <c r="C16" s="48" t="s">
        <v>826</v>
      </c>
      <c r="D16" s="407">
        <v>1</v>
      </c>
    </row>
  </sheetData>
  <hyperlinks>
    <hyperlink ref="F1" location="'Retr Basc par grade et sexe'!A1" display="Variable suivante" xr:uid="{D61A19B6-D0A7-4BC4-AE6D-1358D963F107}"/>
    <hyperlink ref="F2" location="'Ayant droit retr Basc'!A1" display="Variable précédente" xr:uid="{8D00DC01-07D3-4782-BA1E-7898B759D2E6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0"/>
  </sheetPr>
  <dimension ref="B1:H67"/>
  <sheetViews>
    <sheetView showGridLines="0" workbookViewId="0"/>
  </sheetViews>
  <sheetFormatPr baseColWidth="10" defaultColWidth="11" defaultRowHeight="15.5" x14ac:dyDescent="0.35"/>
  <cols>
    <col min="1" max="2" width="11" style="12"/>
    <col min="3" max="3" width="55.25" style="12" bestFit="1" customWidth="1"/>
    <col min="4" max="7" width="11" style="12"/>
    <col min="8" max="8" width="19" style="12" bestFit="1" customWidth="1"/>
    <col min="9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1106</v>
      </c>
      <c r="H2" s="94" t="s">
        <v>261</v>
      </c>
    </row>
    <row r="4" spans="2:8" x14ac:dyDescent="0.35">
      <c r="B4" s="17" t="s">
        <v>6</v>
      </c>
      <c r="C4" s="20" t="s">
        <v>267</v>
      </c>
      <c r="D4" s="13">
        <v>2020</v>
      </c>
      <c r="E4" s="13">
        <v>2021</v>
      </c>
      <c r="F4" s="13">
        <v>2022</v>
      </c>
      <c r="G4" s="365">
        <v>2023</v>
      </c>
    </row>
    <row r="5" spans="2:8" x14ac:dyDescent="0.35">
      <c r="B5" s="7">
        <v>1</v>
      </c>
      <c r="C5" s="7" t="s">
        <v>18</v>
      </c>
      <c r="D5" s="8">
        <v>64</v>
      </c>
      <c r="E5" s="8">
        <v>308</v>
      </c>
      <c r="F5" s="8">
        <v>502</v>
      </c>
      <c r="G5" s="366">
        <v>1829</v>
      </c>
      <c r="H5" s="203"/>
    </row>
    <row r="6" spans="2:8" x14ac:dyDescent="0.35">
      <c r="B6" s="7">
        <v>2</v>
      </c>
      <c r="C6" s="7" t="s">
        <v>19</v>
      </c>
      <c r="D6" s="8">
        <v>245</v>
      </c>
      <c r="E6" s="8">
        <v>442</v>
      </c>
      <c r="F6" s="8">
        <v>533</v>
      </c>
      <c r="G6" s="366">
        <v>665</v>
      </c>
      <c r="H6" s="203"/>
    </row>
    <row r="7" spans="2:8" x14ac:dyDescent="0.35">
      <c r="B7" s="7">
        <v>3</v>
      </c>
      <c r="C7" s="7" t="s">
        <v>271</v>
      </c>
      <c r="D7" s="8">
        <v>253</v>
      </c>
      <c r="E7" s="8">
        <v>262</v>
      </c>
      <c r="F7" s="8">
        <v>259</v>
      </c>
      <c r="G7" s="366">
        <v>525</v>
      </c>
      <c r="H7" s="203"/>
    </row>
    <row r="8" spans="2:8" x14ac:dyDescent="0.35">
      <c r="B8" s="7">
        <v>4</v>
      </c>
      <c r="C8" s="7" t="s">
        <v>263</v>
      </c>
      <c r="D8" s="8" t="s">
        <v>5</v>
      </c>
      <c r="E8" s="8">
        <v>349</v>
      </c>
      <c r="F8" s="8">
        <v>571</v>
      </c>
      <c r="G8" s="366">
        <v>1772</v>
      </c>
      <c r="H8" s="203"/>
    </row>
    <row r="9" spans="2:8" x14ac:dyDescent="0.35">
      <c r="B9" s="7">
        <v>5</v>
      </c>
      <c r="C9" s="7" t="s">
        <v>20</v>
      </c>
      <c r="D9" s="8">
        <v>747</v>
      </c>
      <c r="E9" s="8">
        <v>827</v>
      </c>
      <c r="F9" s="8">
        <v>988</v>
      </c>
      <c r="G9" s="366">
        <v>1451</v>
      </c>
      <c r="H9" s="203"/>
    </row>
    <row r="10" spans="2:8" x14ac:dyDescent="0.35">
      <c r="B10" s="7">
        <v>6</v>
      </c>
      <c r="C10" s="7" t="s">
        <v>21</v>
      </c>
      <c r="D10" s="8" t="s">
        <v>295</v>
      </c>
      <c r="E10" s="8" t="s">
        <v>296</v>
      </c>
      <c r="F10" s="8">
        <v>3666</v>
      </c>
      <c r="G10" s="366">
        <v>6705</v>
      </c>
      <c r="H10" s="203"/>
    </row>
    <row r="11" spans="2:8" x14ac:dyDescent="0.35">
      <c r="B11" s="7">
        <v>7</v>
      </c>
      <c r="C11" s="7" t="s">
        <v>22</v>
      </c>
      <c r="D11" s="8" t="s">
        <v>297</v>
      </c>
      <c r="E11" s="8" t="s">
        <v>298</v>
      </c>
      <c r="F11" s="8">
        <v>7019</v>
      </c>
      <c r="G11" s="366">
        <v>8557</v>
      </c>
      <c r="H11" s="203"/>
    </row>
    <row r="12" spans="2:8" x14ac:dyDescent="0.35">
      <c r="B12" s="7">
        <v>8</v>
      </c>
      <c r="C12" s="7" t="s">
        <v>23</v>
      </c>
      <c r="D12" s="8" t="s">
        <v>299</v>
      </c>
      <c r="E12" s="8" t="s">
        <v>300</v>
      </c>
      <c r="F12" s="8">
        <v>12465</v>
      </c>
      <c r="G12" s="366">
        <v>12329</v>
      </c>
      <c r="H12" s="203"/>
    </row>
    <row r="13" spans="2:8" x14ac:dyDescent="0.35">
      <c r="B13" s="7">
        <v>9</v>
      </c>
      <c r="C13" s="7" t="s">
        <v>265</v>
      </c>
      <c r="D13" s="8" t="s">
        <v>5</v>
      </c>
      <c r="E13" s="8">
        <v>369</v>
      </c>
      <c r="F13" s="8">
        <v>492</v>
      </c>
      <c r="G13" s="366">
        <v>2118</v>
      </c>
      <c r="H13" s="203"/>
    </row>
    <row r="14" spans="2:8" x14ac:dyDescent="0.35">
      <c r="B14" s="7">
        <v>10</v>
      </c>
      <c r="C14" s="7" t="s">
        <v>24</v>
      </c>
      <c r="D14" s="8">
        <v>114</v>
      </c>
      <c r="E14" s="8">
        <v>329</v>
      </c>
      <c r="F14" s="8">
        <v>431</v>
      </c>
      <c r="G14" s="366">
        <v>895</v>
      </c>
      <c r="H14" s="203"/>
    </row>
    <row r="15" spans="2:8" x14ac:dyDescent="0.35">
      <c r="B15" s="7">
        <v>11</v>
      </c>
      <c r="C15" s="7" t="s">
        <v>25</v>
      </c>
      <c r="D15" s="8" t="s">
        <v>301</v>
      </c>
      <c r="E15" s="8" t="s">
        <v>302</v>
      </c>
      <c r="F15" s="8">
        <v>3431</v>
      </c>
      <c r="G15" s="366">
        <v>6927</v>
      </c>
      <c r="H15" s="203"/>
    </row>
    <row r="16" spans="2:8" x14ac:dyDescent="0.35">
      <c r="B16" s="7">
        <v>12</v>
      </c>
      <c r="C16" s="7" t="s">
        <v>26</v>
      </c>
      <c r="D16" s="8">
        <v>299</v>
      </c>
      <c r="E16" s="8">
        <v>331</v>
      </c>
      <c r="F16" s="8">
        <v>410</v>
      </c>
      <c r="G16" s="366">
        <v>439</v>
      </c>
      <c r="H16" s="203"/>
    </row>
    <row r="17" spans="2:8" x14ac:dyDescent="0.35">
      <c r="B17" s="7">
        <v>13</v>
      </c>
      <c r="C17" s="7" t="s">
        <v>27</v>
      </c>
      <c r="D17" s="8" t="s">
        <v>303</v>
      </c>
      <c r="E17" s="8" t="s">
        <v>304</v>
      </c>
      <c r="F17" s="8">
        <v>2477</v>
      </c>
      <c r="G17" s="366">
        <v>3456</v>
      </c>
      <c r="H17" s="203"/>
    </row>
    <row r="18" spans="2:8" x14ac:dyDescent="0.35">
      <c r="B18" s="7">
        <v>14</v>
      </c>
      <c r="C18" s="7" t="s">
        <v>287</v>
      </c>
      <c r="D18" s="8" t="s">
        <v>5</v>
      </c>
      <c r="E18" s="8" t="s">
        <v>5</v>
      </c>
      <c r="F18" s="8" t="s">
        <v>5</v>
      </c>
      <c r="G18" s="366" t="s">
        <v>5</v>
      </c>
      <c r="H18" s="203"/>
    </row>
    <row r="19" spans="2:8" x14ac:dyDescent="0.35">
      <c r="B19" s="7">
        <v>15</v>
      </c>
      <c r="C19" s="7" t="s">
        <v>288</v>
      </c>
      <c r="D19" s="8">
        <v>57</v>
      </c>
      <c r="E19" s="8" t="s">
        <v>5</v>
      </c>
      <c r="F19" s="8" t="s">
        <v>5</v>
      </c>
      <c r="G19" s="366" t="s">
        <v>5</v>
      </c>
      <c r="H19" s="203"/>
    </row>
    <row r="20" spans="2:8" x14ac:dyDescent="0.35">
      <c r="B20" s="7">
        <v>16</v>
      </c>
      <c r="C20" s="7" t="s">
        <v>28</v>
      </c>
      <c r="D20" s="8">
        <v>432</v>
      </c>
      <c r="E20" s="8">
        <v>521</v>
      </c>
      <c r="F20" s="8">
        <v>580</v>
      </c>
      <c r="G20" s="366">
        <v>1043</v>
      </c>
      <c r="H20" s="203"/>
    </row>
    <row r="21" spans="2:8" x14ac:dyDescent="0.35">
      <c r="B21" s="7">
        <v>17</v>
      </c>
      <c r="C21" s="7" t="s">
        <v>285</v>
      </c>
      <c r="D21" s="8" t="s">
        <v>5</v>
      </c>
      <c r="E21" s="8">
        <v>42</v>
      </c>
      <c r="F21" s="8">
        <v>52</v>
      </c>
      <c r="G21" s="366">
        <v>61</v>
      </c>
      <c r="H21" s="203"/>
    </row>
    <row r="22" spans="2:8" x14ac:dyDescent="0.35">
      <c r="B22" s="7">
        <v>18</v>
      </c>
      <c r="C22" s="7" t="s">
        <v>29</v>
      </c>
      <c r="D22" s="8">
        <v>170</v>
      </c>
      <c r="E22" s="8">
        <v>214</v>
      </c>
      <c r="F22" s="8">
        <v>429</v>
      </c>
      <c r="G22" s="366">
        <v>826</v>
      </c>
      <c r="H22" s="203"/>
    </row>
    <row r="23" spans="2:8" x14ac:dyDescent="0.35">
      <c r="B23" s="7">
        <v>19</v>
      </c>
      <c r="C23" s="7" t="s">
        <v>30</v>
      </c>
      <c r="D23" s="8" t="s">
        <v>305</v>
      </c>
      <c r="E23" s="8" t="s">
        <v>306</v>
      </c>
      <c r="F23" s="8">
        <v>1708</v>
      </c>
      <c r="G23" s="366">
        <v>2971</v>
      </c>
      <c r="H23" s="203"/>
    </row>
    <row r="24" spans="2:8" x14ac:dyDescent="0.35">
      <c r="B24" s="7">
        <v>20</v>
      </c>
      <c r="C24" s="7" t="s">
        <v>266</v>
      </c>
      <c r="D24" s="8">
        <v>57</v>
      </c>
      <c r="E24" s="8">
        <v>256</v>
      </c>
      <c r="F24" s="8">
        <v>424</v>
      </c>
      <c r="G24" s="366">
        <v>1461</v>
      </c>
      <c r="H24" s="203"/>
    </row>
    <row r="25" spans="2:8" x14ac:dyDescent="0.35">
      <c r="B25" s="7">
        <v>21</v>
      </c>
      <c r="C25" s="7" t="s">
        <v>268</v>
      </c>
      <c r="D25" s="8" t="s">
        <v>307</v>
      </c>
      <c r="E25" s="8" t="s">
        <v>308</v>
      </c>
      <c r="F25" s="8">
        <v>7832</v>
      </c>
      <c r="G25" s="366">
        <v>9551</v>
      </c>
      <c r="H25" s="203"/>
    </row>
    <row r="26" spans="2:8" x14ac:dyDescent="0.35">
      <c r="B26" s="7">
        <v>22</v>
      </c>
      <c r="C26" s="7" t="s">
        <v>31</v>
      </c>
      <c r="D26" s="8" t="s">
        <v>309</v>
      </c>
      <c r="E26" s="8" t="s">
        <v>310</v>
      </c>
      <c r="F26" s="8">
        <v>4323</v>
      </c>
      <c r="G26" s="366">
        <v>6240</v>
      </c>
      <c r="H26" s="203"/>
    </row>
    <row r="27" spans="2:8" x14ac:dyDescent="0.35">
      <c r="B27" s="7">
        <v>23</v>
      </c>
      <c r="C27" s="7" t="s">
        <v>32</v>
      </c>
      <c r="D27" s="8">
        <v>335</v>
      </c>
      <c r="E27" s="8">
        <v>404</v>
      </c>
      <c r="F27" s="8">
        <v>458</v>
      </c>
      <c r="G27" s="366">
        <v>979</v>
      </c>
      <c r="H27" s="203"/>
    </row>
    <row r="28" spans="2:8" x14ac:dyDescent="0.35">
      <c r="B28" s="7">
        <v>24</v>
      </c>
      <c r="C28" s="7" t="s">
        <v>33</v>
      </c>
      <c r="D28" s="8" t="s">
        <v>311</v>
      </c>
      <c r="E28" s="8" t="s">
        <v>312</v>
      </c>
      <c r="F28" s="8">
        <v>2676</v>
      </c>
      <c r="G28" s="366">
        <v>3790</v>
      </c>
      <c r="H28" s="203"/>
    </row>
    <row r="29" spans="2:8" x14ac:dyDescent="0.35">
      <c r="B29" s="7">
        <v>25</v>
      </c>
      <c r="C29" s="7" t="s">
        <v>34</v>
      </c>
      <c r="D29" s="8">
        <v>997</v>
      </c>
      <c r="E29" s="8" t="s">
        <v>313</v>
      </c>
      <c r="F29" s="8">
        <v>1174</v>
      </c>
      <c r="G29" s="366">
        <v>2273</v>
      </c>
      <c r="H29" s="203"/>
    </row>
    <row r="30" spans="2:8" x14ac:dyDescent="0.35">
      <c r="B30" s="7">
        <v>26</v>
      </c>
      <c r="C30" s="7" t="s">
        <v>272</v>
      </c>
      <c r="D30" s="8" t="s">
        <v>314</v>
      </c>
      <c r="E30" s="8" t="s">
        <v>315</v>
      </c>
      <c r="F30" s="8">
        <v>1986</v>
      </c>
      <c r="G30" s="366">
        <v>2212</v>
      </c>
      <c r="H30" s="203"/>
    </row>
    <row r="31" spans="2:8" x14ac:dyDescent="0.35">
      <c r="B31" s="7">
        <v>27</v>
      </c>
      <c r="C31" s="7" t="s">
        <v>36</v>
      </c>
      <c r="D31" s="8">
        <v>484</v>
      </c>
      <c r="E31" s="8">
        <v>588</v>
      </c>
      <c r="F31" s="8">
        <v>515</v>
      </c>
      <c r="G31" s="366">
        <v>35047</v>
      </c>
      <c r="H31" s="203"/>
    </row>
    <row r="32" spans="2:8" x14ac:dyDescent="0.35">
      <c r="B32" s="7">
        <v>28</v>
      </c>
      <c r="C32" s="7" t="s">
        <v>289</v>
      </c>
      <c r="D32" s="8" t="s">
        <v>5</v>
      </c>
      <c r="E32" s="8">
        <v>49</v>
      </c>
      <c r="F32" s="8">
        <v>708</v>
      </c>
      <c r="G32" s="366">
        <v>1856</v>
      </c>
      <c r="H32" s="203"/>
    </row>
    <row r="33" spans="2:8" x14ac:dyDescent="0.35">
      <c r="B33" s="7">
        <v>29</v>
      </c>
      <c r="C33" s="7" t="s">
        <v>37</v>
      </c>
      <c r="D33" s="8" t="s">
        <v>316</v>
      </c>
      <c r="E33" s="8" t="s">
        <v>317</v>
      </c>
      <c r="F33" s="8">
        <v>3681</v>
      </c>
      <c r="G33" s="366">
        <v>6877</v>
      </c>
      <c r="H33" s="203"/>
    </row>
    <row r="34" spans="2:8" x14ac:dyDescent="0.35">
      <c r="B34" s="7">
        <v>30</v>
      </c>
      <c r="C34" s="7" t="s">
        <v>38</v>
      </c>
      <c r="D34" s="8" t="s">
        <v>318</v>
      </c>
      <c r="E34" s="8" t="s">
        <v>319</v>
      </c>
      <c r="F34" s="8">
        <v>18360</v>
      </c>
      <c r="G34" s="366">
        <v>23401</v>
      </c>
      <c r="H34" s="203"/>
    </row>
    <row r="35" spans="2:8" x14ac:dyDescent="0.35">
      <c r="B35" s="7">
        <v>31</v>
      </c>
      <c r="C35" s="7" t="s">
        <v>39</v>
      </c>
      <c r="D35" s="8" t="s">
        <v>320</v>
      </c>
      <c r="E35" s="8" t="s">
        <v>321</v>
      </c>
      <c r="F35" s="8">
        <v>7624</v>
      </c>
      <c r="G35" s="366">
        <v>11964</v>
      </c>
      <c r="H35" s="203"/>
    </row>
    <row r="36" spans="2:8" x14ac:dyDescent="0.35">
      <c r="B36" s="7">
        <v>32</v>
      </c>
      <c r="C36" s="7" t="s">
        <v>290</v>
      </c>
      <c r="D36" s="8" t="s">
        <v>5</v>
      </c>
      <c r="E36" s="8">
        <v>610</v>
      </c>
      <c r="F36" s="8">
        <v>918</v>
      </c>
      <c r="G36" s="366">
        <v>2127</v>
      </c>
      <c r="H36" s="203"/>
    </row>
    <row r="37" spans="2:8" x14ac:dyDescent="0.35">
      <c r="B37" s="7">
        <v>33</v>
      </c>
      <c r="C37" s="7" t="s">
        <v>40</v>
      </c>
      <c r="D37" s="8">
        <v>708</v>
      </c>
      <c r="E37" s="8">
        <v>857</v>
      </c>
      <c r="F37" s="8">
        <v>982</v>
      </c>
      <c r="G37" s="366">
        <v>1845</v>
      </c>
      <c r="H37" s="203"/>
    </row>
    <row r="38" spans="2:8" x14ac:dyDescent="0.35">
      <c r="B38" s="7">
        <v>34</v>
      </c>
      <c r="C38" s="7" t="s">
        <v>41</v>
      </c>
      <c r="D38" s="8">
        <v>208</v>
      </c>
      <c r="E38" s="8">
        <v>308</v>
      </c>
      <c r="F38" s="8">
        <v>443</v>
      </c>
      <c r="G38" s="366">
        <v>1212</v>
      </c>
      <c r="H38" s="203"/>
    </row>
    <row r="39" spans="2:8" x14ac:dyDescent="0.35">
      <c r="B39" s="7">
        <v>35</v>
      </c>
      <c r="C39" s="7" t="s">
        <v>42</v>
      </c>
      <c r="D39" s="8" t="s">
        <v>322</v>
      </c>
      <c r="E39" s="8" t="s">
        <v>323</v>
      </c>
      <c r="F39" s="8">
        <v>2253</v>
      </c>
      <c r="G39" s="366">
        <v>3317</v>
      </c>
      <c r="H39" s="203"/>
    </row>
    <row r="40" spans="2:8" x14ac:dyDescent="0.35">
      <c r="B40" s="7">
        <v>36</v>
      </c>
      <c r="C40" s="7" t="s">
        <v>43</v>
      </c>
      <c r="D40" s="8" t="s">
        <v>324</v>
      </c>
      <c r="E40" s="8" t="s">
        <v>325</v>
      </c>
      <c r="F40" s="8">
        <v>6560</v>
      </c>
      <c r="G40" s="366">
        <v>6844</v>
      </c>
      <c r="H40" s="203"/>
    </row>
    <row r="41" spans="2:8" x14ac:dyDescent="0.35">
      <c r="B41" s="7">
        <v>37</v>
      </c>
      <c r="C41" s="7" t="s">
        <v>273</v>
      </c>
      <c r="D41" s="8">
        <v>179</v>
      </c>
      <c r="E41" s="8">
        <v>169</v>
      </c>
      <c r="F41" s="8">
        <v>177</v>
      </c>
      <c r="G41" s="366" t="s">
        <v>5</v>
      </c>
      <c r="H41" s="203"/>
    </row>
    <row r="42" spans="2:8" x14ac:dyDescent="0.35">
      <c r="B42" s="7">
        <v>38</v>
      </c>
      <c r="C42" s="7" t="s">
        <v>291</v>
      </c>
      <c r="D42" s="8">
        <v>68</v>
      </c>
      <c r="E42" s="8">
        <v>150</v>
      </c>
      <c r="F42" s="8">
        <v>221</v>
      </c>
      <c r="G42" s="366">
        <v>418</v>
      </c>
      <c r="H42" s="203"/>
    </row>
    <row r="43" spans="2:8" x14ac:dyDescent="0.35">
      <c r="B43" s="7">
        <v>39</v>
      </c>
      <c r="C43" s="7" t="s">
        <v>44</v>
      </c>
      <c r="D43" s="8" t="s">
        <v>326</v>
      </c>
      <c r="E43" s="8" t="s">
        <v>327</v>
      </c>
      <c r="F43" s="8">
        <v>22752</v>
      </c>
      <c r="G43" s="366">
        <v>24163</v>
      </c>
      <c r="H43" s="203"/>
    </row>
    <row r="44" spans="2:8" x14ac:dyDescent="0.35">
      <c r="B44" s="7">
        <v>40</v>
      </c>
      <c r="C44" s="7" t="s">
        <v>45</v>
      </c>
      <c r="D44" s="8" t="s">
        <v>328</v>
      </c>
      <c r="E44" s="8" t="s">
        <v>329</v>
      </c>
      <c r="F44" s="8">
        <v>3815</v>
      </c>
      <c r="G44" s="366">
        <v>4227</v>
      </c>
      <c r="H44" s="203"/>
    </row>
    <row r="45" spans="2:8" x14ac:dyDescent="0.35">
      <c r="B45" s="7">
        <v>41</v>
      </c>
      <c r="C45" s="7" t="s">
        <v>46</v>
      </c>
      <c r="D45" s="8" t="s">
        <v>330</v>
      </c>
      <c r="E45" s="8" t="s">
        <v>331</v>
      </c>
      <c r="F45" s="8">
        <v>5409</v>
      </c>
      <c r="G45" s="366">
        <v>7202</v>
      </c>
      <c r="H45" s="203"/>
    </row>
    <row r="46" spans="2:8" x14ac:dyDescent="0.35">
      <c r="B46" s="7">
        <v>42</v>
      </c>
      <c r="C46" s="7" t="s">
        <v>47</v>
      </c>
      <c r="D46" s="8" t="s">
        <v>332</v>
      </c>
      <c r="E46" s="8" t="s">
        <v>333</v>
      </c>
      <c r="F46" s="8">
        <v>2243</v>
      </c>
      <c r="G46" s="366">
        <v>3568</v>
      </c>
      <c r="H46" s="203"/>
    </row>
    <row r="47" spans="2:8" x14ac:dyDescent="0.35">
      <c r="B47" s="7">
        <v>43</v>
      </c>
      <c r="C47" s="7" t="s">
        <v>430</v>
      </c>
      <c r="D47" s="8" t="s">
        <v>5</v>
      </c>
      <c r="E47" s="8" t="s">
        <v>5</v>
      </c>
      <c r="F47" s="8" t="s">
        <v>5</v>
      </c>
      <c r="G47" s="366">
        <v>1</v>
      </c>
      <c r="H47" s="203"/>
    </row>
    <row r="48" spans="2:8" x14ac:dyDescent="0.35">
      <c r="B48" s="7">
        <v>44</v>
      </c>
      <c r="C48" s="7" t="s">
        <v>264</v>
      </c>
      <c r="D48" s="8" t="s">
        <v>5</v>
      </c>
      <c r="E48" s="8">
        <v>390</v>
      </c>
      <c r="F48" s="8">
        <v>609</v>
      </c>
      <c r="G48" s="366">
        <v>2519</v>
      </c>
      <c r="H48" s="203"/>
    </row>
    <row r="49" spans="2:8" x14ac:dyDescent="0.35">
      <c r="B49" s="7">
        <v>45</v>
      </c>
      <c r="C49" s="7" t="s">
        <v>274</v>
      </c>
      <c r="D49" s="8">
        <v>552</v>
      </c>
      <c r="E49" s="8">
        <v>942</v>
      </c>
      <c r="F49" s="8">
        <v>1161</v>
      </c>
      <c r="G49" s="366">
        <v>2149</v>
      </c>
      <c r="H49" s="203"/>
    </row>
    <row r="50" spans="2:8" x14ac:dyDescent="0.35">
      <c r="B50" s="7">
        <v>46</v>
      </c>
      <c r="C50" s="7" t="s">
        <v>48</v>
      </c>
      <c r="D50" s="8">
        <v>170</v>
      </c>
      <c r="E50" s="8">
        <v>177</v>
      </c>
      <c r="F50" s="8">
        <v>178</v>
      </c>
      <c r="G50" s="366">
        <v>230</v>
      </c>
      <c r="H50" s="203"/>
    </row>
    <row r="51" spans="2:8" x14ac:dyDescent="0.35">
      <c r="B51" s="7">
        <v>47</v>
      </c>
      <c r="C51" s="7" t="s">
        <v>275</v>
      </c>
      <c r="D51" s="8">
        <v>738</v>
      </c>
      <c r="E51" s="8">
        <v>917</v>
      </c>
      <c r="F51" s="8">
        <v>984</v>
      </c>
      <c r="G51" s="366">
        <v>1508</v>
      </c>
      <c r="H51" s="203"/>
    </row>
    <row r="52" spans="2:8" x14ac:dyDescent="0.35">
      <c r="B52" s="7">
        <v>48</v>
      </c>
      <c r="C52" s="7" t="s">
        <v>431</v>
      </c>
      <c r="D52" s="8" t="s">
        <v>5</v>
      </c>
      <c r="E52" s="8" t="s">
        <v>5</v>
      </c>
      <c r="F52" s="8" t="s">
        <v>5</v>
      </c>
      <c r="G52" s="366">
        <v>5591</v>
      </c>
      <c r="H52" s="203"/>
    </row>
    <row r="53" spans="2:8" x14ac:dyDescent="0.35">
      <c r="B53" s="7">
        <v>49</v>
      </c>
      <c r="C53" s="7" t="s">
        <v>49</v>
      </c>
      <c r="D53" s="8">
        <v>629</v>
      </c>
      <c r="E53" s="8">
        <v>721</v>
      </c>
      <c r="F53" s="8">
        <v>633</v>
      </c>
      <c r="G53" s="366">
        <v>1659</v>
      </c>
      <c r="H53" s="203"/>
    </row>
    <row r="54" spans="2:8" x14ac:dyDescent="0.35">
      <c r="B54" s="7">
        <v>50</v>
      </c>
      <c r="C54" s="7" t="s">
        <v>292</v>
      </c>
      <c r="D54" s="8">
        <v>269</v>
      </c>
      <c r="E54" s="8">
        <v>328</v>
      </c>
      <c r="F54" s="8">
        <v>336</v>
      </c>
      <c r="G54" s="366">
        <v>514</v>
      </c>
      <c r="H54" s="203"/>
    </row>
    <row r="55" spans="2:8" x14ac:dyDescent="0.35">
      <c r="B55" s="7">
        <v>51</v>
      </c>
      <c r="C55" s="7" t="s">
        <v>50</v>
      </c>
      <c r="D55" s="8">
        <v>131</v>
      </c>
      <c r="E55" s="8">
        <v>199</v>
      </c>
      <c r="F55" s="8">
        <v>243</v>
      </c>
      <c r="G55" s="366">
        <v>674</v>
      </c>
      <c r="H55" s="203"/>
    </row>
    <row r="56" spans="2:8" x14ac:dyDescent="0.35">
      <c r="B56" s="7">
        <v>52</v>
      </c>
      <c r="C56" s="7" t="s">
        <v>51</v>
      </c>
      <c r="D56" s="8">
        <v>278</v>
      </c>
      <c r="E56" s="8">
        <v>313</v>
      </c>
      <c r="F56" s="8">
        <v>312</v>
      </c>
      <c r="G56" s="366">
        <v>1236</v>
      </c>
      <c r="H56" s="203"/>
    </row>
    <row r="57" spans="2:8" x14ac:dyDescent="0.35">
      <c r="B57" s="7">
        <v>53</v>
      </c>
      <c r="C57" s="7" t="s">
        <v>52</v>
      </c>
      <c r="D57" s="8">
        <v>169</v>
      </c>
      <c r="E57" s="8">
        <v>366</v>
      </c>
      <c r="F57" s="8">
        <v>493</v>
      </c>
      <c r="G57" s="366">
        <v>1485</v>
      </c>
      <c r="H57" s="203"/>
    </row>
    <row r="58" spans="2:8" x14ac:dyDescent="0.35">
      <c r="B58" s="7">
        <v>54</v>
      </c>
      <c r="C58" s="7" t="s">
        <v>53</v>
      </c>
      <c r="D58" s="8">
        <v>478</v>
      </c>
      <c r="E58" s="8">
        <v>733</v>
      </c>
      <c r="F58" s="8">
        <v>900</v>
      </c>
      <c r="G58" s="366">
        <v>1943</v>
      </c>
      <c r="H58" s="203"/>
    </row>
    <row r="59" spans="2:8" x14ac:dyDescent="0.35">
      <c r="B59" s="7">
        <v>55</v>
      </c>
      <c r="C59" s="334" t="s">
        <v>293</v>
      </c>
      <c r="D59" s="8">
        <v>83</v>
      </c>
      <c r="E59" s="8">
        <v>115</v>
      </c>
      <c r="F59" s="8">
        <v>128</v>
      </c>
      <c r="G59" s="366">
        <v>236</v>
      </c>
      <c r="H59" s="203"/>
    </row>
    <row r="60" spans="2:8" x14ac:dyDescent="0.35">
      <c r="B60" s="239">
        <v>56</v>
      </c>
      <c r="C60" s="334" t="s">
        <v>54</v>
      </c>
      <c r="D60" s="8" t="s">
        <v>334</v>
      </c>
      <c r="E60" s="8" t="s">
        <v>335</v>
      </c>
      <c r="F60" s="8">
        <v>1590</v>
      </c>
      <c r="G60" s="366">
        <v>2293</v>
      </c>
      <c r="H60" s="203"/>
    </row>
    <row r="61" spans="2:8" x14ac:dyDescent="0.35">
      <c r="B61" s="239">
        <v>57</v>
      </c>
      <c r="C61" s="334" t="s">
        <v>55</v>
      </c>
      <c r="D61" s="8" t="s">
        <v>336</v>
      </c>
      <c r="E61" s="8" t="s">
        <v>337</v>
      </c>
      <c r="F61" s="8">
        <v>49909</v>
      </c>
      <c r="G61" s="366">
        <v>62399</v>
      </c>
      <c r="H61" s="203"/>
    </row>
    <row r="62" spans="2:8" x14ac:dyDescent="0.35">
      <c r="B62" s="239">
        <v>58</v>
      </c>
      <c r="C62" s="334" t="s">
        <v>294</v>
      </c>
      <c r="D62" s="8">
        <v>493</v>
      </c>
      <c r="E62" s="8">
        <v>546</v>
      </c>
      <c r="F62" s="8">
        <v>597</v>
      </c>
      <c r="G62" s="366">
        <v>1207</v>
      </c>
      <c r="H62" s="203"/>
    </row>
    <row r="63" spans="2:8" x14ac:dyDescent="0.35">
      <c r="B63" s="239">
        <v>59</v>
      </c>
      <c r="C63" s="334" t="s">
        <v>56</v>
      </c>
      <c r="D63" s="8" t="s">
        <v>338</v>
      </c>
      <c r="E63" s="8" t="s">
        <v>339</v>
      </c>
      <c r="F63" s="8">
        <v>2266</v>
      </c>
      <c r="G63" s="366">
        <v>4402</v>
      </c>
      <c r="H63" s="203"/>
    </row>
    <row r="64" spans="2:8" x14ac:dyDescent="0.35">
      <c r="B64" s="239">
        <v>60</v>
      </c>
      <c r="C64" s="334" t="s">
        <v>269</v>
      </c>
      <c r="D64" s="8" t="s">
        <v>340</v>
      </c>
      <c r="E64" s="8" t="s">
        <v>341</v>
      </c>
      <c r="F64" s="8">
        <v>4017</v>
      </c>
      <c r="G64" s="366">
        <v>5366</v>
      </c>
      <c r="H64" s="203"/>
    </row>
    <row r="65" spans="2:8" x14ac:dyDescent="0.35">
      <c r="B65" s="7">
        <v>61</v>
      </c>
      <c r="C65" s="334" t="s">
        <v>57</v>
      </c>
      <c r="D65" s="8" t="s">
        <v>342</v>
      </c>
      <c r="E65" s="8" t="s">
        <v>343</v>
      </c>
      <c r="F65" s="8">
        <v>2496</v>
      </c>
      <c r="G65" s="366">
        <v>4814</v>
      </c>
      <c r="H65" s="203"/>
    </row>
    <row r="66" spans="2:8" x14ac:dyDescent="0.35">
      <c r="B66" s="243" t="s">
        <v>14</v>
      </c>
      <c r="C66" s="27"/>
      <c r="D66" s="27">
        <v>172304</v>
      </c>
      <c r="E66" s="27">
        <v>190545</v>
      </c>
      <c r="F66" s="27">
        <v>198399</v>
      </c>
      <c r="G66" s="246">
        <v>313369</v>
      </c>
    </row>
    <row r="67" spans="2:8" x14ac:dyDescent="0.35">
      <c r="B67" s="244" t="s">
        <v>4</v>
      </c>
      <c r="C67" s="27"/>
      <c r="D67" s="198" t="s">
        <v>5</v>
      </c>
      <c r="E67" s="198">
        <f>E66-D66</f>
        <v>18241</v>
      </c>
      <c r="F67" s="198">
        <f>F66-E66</f>
        <v>7854</v>
      </c>
      <c r="G67" s="246">
        <f>G66-F66</f>
        <v>114970</v>
      </c>
    </row>
  </sheetData>
  <hyperlinks>
    <hyperlink ref="H1" location="'Cotisants hors EPST par grade'!A1" display="Variable suivante" xr:uid="{00000000-0004-0000-0400-000000000000}"/>
    <hyperlink ref="H2" location="'Cotisants EPST par province'!A1" display="Variable précédente" xr:uid="{00000000-0004-0000-0400-000001000000}"/>
  </hyperlinks>
  <pageMargins left="0.7" right="0.7" top="0.75" bottom="0.75" header="0.3" footer="0.3"/>
  <pageSetup paperSize="9" orientation="portrait" verticalDpi="300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60253-11FB-4CB1-8D50-47EF3F326B02}">
  <sheetPr>
    <tabColor theme="0"/>
  </sheetPr>
  <dimension ref="A1:F17"/>
  <sheetViews>
    <sheetView workbookViewId="0"/>
  </sheetViews>
  <sheetFormatPr baseColWidth="10" defaultColWidth="10.6640625" defaultRowHeight="15.5" x14ac:dyDescent="0.35"/>
  <cols>
    <col min="1" max="2" width="10.6640625" style="248"/>
    <col min="3" max="3" width="18.83203125" style="248" customWidth="1"/>
    <col min="4" max="4" width="16.83203125" style="248" customWidth="1"/>
    <col min="5" max="5" width="18.08203125" style="248" customWidth="1"/>
    <col min="6" max="16384" width="10.6640625" style="248"/>
  </cols>
  <sheetData>
    <row r="1" spans="1:6" x14ac:dyDescent="0.35">
      <c r="A1" s="249"/>
      <c r="B1" s="249"/>
      <c r="C1" s="249"/>
      <c r="D1" s="249"/>
      <c r="E1" s="249"/>
      <c r="F1" s="250" t="s">
        <v>260</v>
      </c>
    </row>
    <row r="2" spans="1:6" ht="18" x14ac:dyDescent="0.4">
      <c r="A2" s="249"/>
      <c r="B2" s="251" t="s">
        <v>800</v>
      </c>
      <c r="C2" s="249"/>
      <c r="D2" s="249"/>
      <c r="E2" s="249"/>
      <c r="F2" s="252" t="s">
        <v>261</v>
      </c>
    </row>
    <row r="4" spans="1:6" x14ac:dyDescent="0.35">
      <c r="B4" s="49" t="s">
        <v>101</v>
      </c>
      <c r="C4" s="54" t="s">
        <v>82</v>
      </c>
      <c r="D4" s="54" t="s">
        <v>83</v>
      </c>
      <c r="E4" s="54" t="s">
        <v>14</v>
      </c>
    </row>
    <row r="5" spans="1:6" x14ac:dyDescent="0.35">
      <c r="B5" s="7" t="s">
        <v>59</v>
      </c>
      <c r="C5" s="8">
        <v>355</v>
      </c>
      <c r="D5" s="8">
        <v>18</v>
      </c>
      <c r="E5" s="332">
        <v>373</v>
      </c>
    </row>
    <row r="6" spans="1:6" x14ac:dyDescent="0.35">
      <c r="B6" s="7" t="s">
        <v>60</v>
      </c>
      <c r="C6" s="8">
        <v>322</v>
      </c>
      <c r="D6" s="8">
        <v>15</v>
      </c>
      <c r="E6" s="332">
        <v>337</v>
      </c>
    </row>
    <row r="7" spans="1:6" x14ac:dyDescent="0.35">
      <c r="B7" s="7" t="s">
        <v>61</v>
      </c>
      <c r="C7" s="8">
        <v>563</v>
      </c>
      <c r="D7" s="8">
        <v>50</v>
      </c>
      <c r="E7" s="332">
        <v>613</v>
      </c>
    </row>
    <row r="8" spans="1:6" x14ac:dyDescent="0.35">
      <c r="B8" s="7" t="s">
        <v>62</v>
      </c>
      <c r="C8" s="8">
        <v>769</v>
      </c>
      <c r="D8" s="8">
        <v>108</v>
      </c>
      <c r="E8" s="332">
        <v>877</v>
      </c>
    </row>
    <row r="9" spans="1:6" x14ac:dyDescent="0.35">
      <c r="B9" s="7" t="s">
        <v>63</v>
      </c>
      <c r="C9" s="8">
        <v>603</v>
      </c>
      <c r="D9" s="8">
        <v>124</v>
      </c>
      <c r="E9" s="332">
        <v>727</v>
      </c>
    </row>
    <row r="10" spans="1:6" x14ac:dyDescent="0.35">
      <c r="B10" s="7" t="s">
        <v>64</v>
      </c>
      <c r="C10" s="8">
        <v>532</v>
      </c>
      <c r="D10" s="8">
        <v>83</v>
      </c>
      <c r="E10" s="332">
        <v>615</v>
      </c>
    </row>
    <row r="11" spans="1:6" x14ac:dyDescent="0.35">
      <c r="B11" s="7" t="s">
        <v>65</v>
      </c>
      <c r="C11" s="8">
        <v>380</v>
      </c>
      <c r="D11" s="8">
        <v>56</v>
      </c>
      <c r="E11" s="332">
        <v>436</v>
      </c>
    </row>
    <row r="12" spans="1:6" x14ac:dyDescent="0.35">
      <c r="B12" s="7" t="s">
        <v>66</v>
      </c>
      <c r="C12" s="8">
        <v>296</v>
      </c>
      <c r="D12" s="8">
        <v>48</v>
      </c>
      <c r="E12" s="332">
        <v>344</v>
      </c>
    </row>
    <row r="13" spans="1:6" x14ac:dyDescent="0.35">
      <c r="B13" s="7" t="s">
        <v>67</v>
      </c>
      <c r="C13" s="8">
        <v>117</v>
      </c>
      <c r="D13" s="8">
        <v>4</v>
      </c>
      <c r="E13" s="332">
        <v>121</v>
      </c>
    </row>
    <row r="14" spans="1:6" x14ac:dyDescent="0.35">
      <c r="B14" s="7" t="s">
        <v>68</v>
      </c>
      <c r="C14" s="8">
        <v>54</v>
      </c>
      <c r="D14" s="8">
        <v>5</v>
      </c>
      <c r="E14" s="332">
        <v>59</v>
      </c>
    </row>
    <row r="15" spans="1:6" x14ac:dyDescent="0.35">
      <c r="B15" s="53" t="s">
        <v>69</v>
      </c>
      <c r="C15" s="52">
        <v>14</v>
      </c>
      <c r="D15" s="52">
        <v>6</v>
      </c>
      <c r="E15" s="397">
        <v>20</v>
      </c>
    </row>
    <row r="16" spans="1:6" x14ac:dyDescent="0.35">
      <c r="B16" s="119" t="s">
        <v>14</v>
      </c>
      <c r="C16" s="395">
        <v>4005</v>
      </c>
      <c r="D16" s="395">
        <v>517</v>
      </c>
      <c r="E16" s="396">
        <v>4522</v>
      </c>
    </row>
    <row r="17" spans="2:5" x14ac:dyDescent="0.35">
      <c r="B17" s="317" t="s">
        <v>7</v>
      </c>
      <c r="C17" s="330">
        <v>0.88570000000000004</v>
      </c>
      <c r="D17" s="330">
        <v>0.1143</v>
      </c>
      <c r="E17" s="331">
        <v>1</v>
      </c>
    </row>
  </sheetData>
  <hyperlinks>
    <hyperlink ref="F1" location="'Retr Basc par grade&amp;Age'!A1" display="Variable suivante" xr:uid="{CDD86829-07AD-4991-A6F9-4139F49CE487}"/>
    <hyperlink ref="F2" location="'Retr Basc par grade'!A1" display="Variable précédente" xr:uid="{82BC24CD-6942-4B5A-8E5C-BF7727F28BF9}"/>
  </hyperlinks>
  <pageMargins left="0.7" right="0.7" top="0.75" bottom="0.75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DF21-F8D9-4F19-8645-0CBA638C0773}">
  <sheetPr>
    <tabColor theme="0"/>
  </sheetPr>
  <dimension ref="A1:I17"/>
  <sheetViews>
    <sheetView workbookViewId="0"/>
  </sheetViews>
  <sheetFormatPr baseColWidth="10" defaultColWidth="10.6640625" defaultRowHeight="15.5" x14ac:dyDescent="0.35"/>
  <cols>
    <col min="1" max="4" width="10.6640625" style="248"/>
    <col min="5" max="5" width="11.75" style="248" customWidth="1"/>
    <col min="6" max="16384" width="10.6640625" style="248"/>
  </cols>
  <sheetData>
    <row r="1" spans="1:9" x14ac:dyDescent="0.35">
      <c r="A1" s="249"/>
      <c r="B1" s="249"/>
      <c r="C1" s="249"/>
      <c r="D1" s="249"/>
      <c r="E1" s="249"/>
      <c r="I1" s="250" t="s">
        <v>260</v>
      </c>
    </row>
    <row r="2" spans="1:9" ht="18" x14ac:dyDescent="0.4">
      <c r="A2" s="249"/>
      <c r="B2" s="251" t="s">
        <v>833</v>
      </c>
      <c r="C2" s="249"/>
      <c r="D2" s="249"/>
      <c r="E2" s="249"/>
      <c r="I2" s="252" t="s">
        <v>261</v>
      </c>
    </row>
    <row r="4" spans="1:9" x14ac:dyDescent="0.35">
      <c r="B4" s="49" t="s">
        <v>79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</row>
    <row r="5" spans="1:9" x14ac:dyDescent="0.35">
      <c r="B5" s="7" t="s">
        <v>59</v>
      </c>
      <c r="C5" s="334" t="s">
        <v>5</v>
      </c>
      <c r="D5" s="334">
        <v>7</v>
      </c>
      <c r="E5" s="335">
        <v>47</v>
      </c>
      <c r="F5" s="334">
        <v>123</v>
      </c>
      <c r="G5" s="334">
        <v>196</v>
      </c>
      <c r="H5" s="408">
        <v>373</v>
      </c>
    </row>
    <row r="6" spans="1:9" x14ac:dyDescent="0.35">
      <c r="B6" s="7" t="s">
        <v>60</v>
      </c>
      <c r="C6" s="334">
        <v>4</v>
      </c>
      <c r="D6" s="334">
        <v>21</v>
      </c>
      <c r="E6" s="335">
        <v>50</v>
      </c>
      <c r="F6" s="334">
        <v>113</v>
      </c>
      <c r="G6" s="334">
        <v>149</v>
      </c>
      <c r="H6" s="408">
        <v>337</v>
      </c>
    </row>
    <row r="7" spans="1:9" x14ac:dyDescent="0.35">
      <c r="B7" s="7" t="s">
        <v>61</v>
      </c>
      <c r="C7" s="334">
        <v>9</v>
      </c>
      <c r="D7" s="334">
        <v>57</v>
      </c>
      <c r="E7" s="335">
        <v>141</v>
      </c>
      <c r="F7" s="334">
        <v>144</v>
      </c>
      <c r="G7" s="334">
        <v>262</v>
      </c>
      <c r="H7" s="408">
        <v>613</v>
      </c>
    </row>
    <row r="8" spans="1:9" x14ac:dyDescent="0.35">
      <c r="B8" s="7" t="s">
        <v>62</v>
      </c>
      <c r="C8" s="334">
        <v>31</v>
      </c>
      <c r="D8" s="334">
        <v>107</v>
      </c>
      <c r="E8" s="335">
        <v>211</v>
      </c>
      <c r="F8" s="334">
        <v>231</v>
      </c>
      <c r="G8" s="334">
        <v>297</v>
      </c>
      <c r="H8" s="408">
        <v>877</v>
      </c>
    </row>
    <row r="9" spans="1:9" x14ac:dyDescent="0.35">
      <c r="B9" s="7" t="s">
        <v>63</v>
      </c>
      <c r="C9" s="334">
        <v>26</v>
      </c>
      <c r="D9" s="334">
        <v>66</v>
      </c>
      <c r="E9" s="335">
        <v>96</v>
      </c>
      <c r="F9" s="334">
        <v>151</v>
      </c>
      <c r="G9" s="334">
        <v>388</v>
      </c>
      <c r="H9" s="408">
        <v>727</v>
      </c>
    </row>
    <row r="10" spans="1:9" x14ac:dyDescent="0.35">
      <c r="B10" s="7" t="s">
        <v>64</v>
      </c>
      <c r="C10" s="334">
        <v>12</v>
      </c>
      <c r="D10" s="334">
        <v>60</v>
      </c>
      <c r="E10" s="335">
        <v>95</v>
      </c>
      <c r="F10" s="334">
        <v>119</v>
      </c>
      <c r="G10" s="334">
        <v>329</v>
      </c>
      <c r="H10" s="408">
        <v>615</v>
      </c>
    </row>
    <row r="11" spans="1:9" x14ac:dyDescent="0.35">
      <c r="B11" s="7" t="s">
        <v>65</v>
      </c>
      <c r="C11" s="334">
        <v>12</v>
      </c>
      <c r="D11" s="334">
        <v>49</v>
      </c>
      <c r="E11" s="335">
        <v>75</v>
      </c>
      <c r="F11" s="334">
        <v>59</v>
      </c>
      <c r="G11" s="334">
        <v>241</v>
      </c>
      <c r="H11" s="408">
        <v>436</v>
      </c>
    </row>
    <row r="12" spans="1:9" x14ac:dyDescent="0.35">
      <c r="B12" s="7" t="s">
        <v>66</v>
      </c>
      <c r="C12" s="334">
        <v>18</v>
      </c>
      <c r="D12" s="334">
        <v>38</v>
      </c>
      <c r="E12" s="335">
        <v>49</v>
      </c>
      <c r="F12" s="334">
        <v>60</v>
      </c>
      <c r="G12" s="334">
        <v>179</v>
      </c>
      <c r="H12" s="408">
        <v>344</v>
      </c>
    </row>
    <row r="13" spans="1:9" x14ac:dyDescent="0.35">
      <c r="B13" s="7" t="s">
        <v>67</v>
      </c>
      <c r="C13" s="334">
        <v>6</v>
      </c>
      <c r="D13" s="334">
        <v>11</v>
      </c>
      <c r="E13" s="335">
        <v>16</v>
      </c>
      <c r="F13" s="334">
        <v>21</v>
      </c>
      <c r="G13" s="334">
        <v>67</v>
      </c>
      <c r="H13" s="408">
        <v>121</v>
      </c>
    </row>
    <row r="14" spans="1:9" x14ac:dyDescent="0.35">
      <c r="B14" s="7" t="s">
        <v>68</v>
      </c>
      <c r="C14" s="334">
        <v>1</v>
      </c>
      <c r="D14" s="334">
        <v>4</v>
      </c>
      <c r="E14" s="335">
        <v>7</v>
      </c>
      <c r="F14" s="334">
        <v>8</v>
      </c>
      <c r="G14" s="334">
        <v>39</v>
      </c>
      <c r="H14" s="408">
        <v>59</v>
      </c>
    </row>
    <row r="15" spans="1:9" x14ac:dyDescent="0.35">
      <c r="B15" s="53" t="s">
        <v>69</v>
      </c>
      <c r="C15" s="399">
        <v>1</v>
      </c>
      <c r="D15" s="399">
        <v>2</v>
      </c>
      <c r="E15" s="401">
        <v>2</v>
      </c>
      <c r="F15" s="399">
        <v>4</v>
      </c>
      <c r="G15" s="399">
        <v>11</v>
      </c>
      <c r="H15" s="409">
        <v>20</v>
      </c>
    </row>
    <row r="16" spans="1:9" x14ac:dyDescent="0.35">
      <c r="B16" s="119" t="s">
        <v>14</v>
      </c>
      <c r="C16" s="395">
        <v>120</v>
      </c>
      <c r="D16" s="395">
        <v>422</v>
      </c>
      <c r="E16" s="400">
        <v>789</v>
      </c>
      <c r="F16" s="395">
        <v>1033</v>
      </c>
      <c r="G16" s="395">
        <v>2158</v>
      </c>
      <c r="H16" s="402">
        <v>4522</v>
      </c>
    </row>
    <row r="17" spans="2:8" x14ac:dyDescent="0.35">
      <c r="B17" s="317" t="s">
        <v>7</v>
      </c>
      <c r="C17" s="330">
        <v>2.7E-2</v>
      </c>
      <c r="D17" s="330">
        <v>9.2999999999999999E-2</v>
      </c>
      <c r="E17" s="330">
        <v>0.17399999999999999</v>
      </c>
      <c r="F17" s="330">
        <v>0.22800000000000001</v>
      </c>
      <c r="G17" s="330">
        <v>0.47699999999999998</v>
      </c>
      <c r="H17" s="333">
        <v>1</v>
      </c>
    </row>
  </sheetData>
  <hyperlinks>
    <hyperlink ref="I1" location="'Retr Basc par Age&amp;sexe'!A1" display="Variable suivante" xr:uid="{755654D3-B6BE-4AB6-97AC-EFF754800126}"/>
    <hyperlink ref="I2" location="'Retr Basc par grade et sexe'!A1" display="Variable précédente" xr:uid="{2161FDB8-B92F-4FC4-9613-B8DAF4067DFE}"/>
  </hyperlinks>
  <pageMargins left="0.7" right="0.7" top="0.75" bottom="0.75" header="0.3" footer="0.3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0DA5-3FCC-4DB6-902A-E66114C2F84E}">
  <sheetPr>
    <tabColor theme="0"/>
  </sheetPr>
  <dimension ref="A1:I24"/>
  <sheetViews>
    <sheetView workbookViewId="0"/>
  </sheetViews>
  <sheetFormatPr baseColWidth="10" defaultColWidth="10.6640625" defaultRowHeight="15.5" x14ac:dyDescent="0.35"/>
  <cols>
    <col min="1" max="2" width="10.6640625" style="248"/>
    <col min="3" max="4" width="13.33203125" style="248" customWidth="1"/>
    <col min="5" max="5" width="14.08203125" style="248" customWidth="1"/>
    <col min="6" max="6" width="12.83203125" style="248" customWidth="1"/>
    <col min="7" max="7" width="13.33203125" style="248" customWidth="1"/>
    <col min="8" max="8" width="12.83203125" style="248" customWidth="1"/>
    <col min="9" max="16384" width="10.6640625" style="248"/>
  </cols>
  <sheetData>
    <row r="1" spans="1:9" x14ac:dyDescent="0.35">
      <c r="A1" s="249"/>
      <c r="B1" s="249"/>
      <c r="C1" s="249"/>
      <c r="D1" s="249"/>
      <c r="E1" s="249"/>
      <c r="I1" s="250" t="s">
        <v>260</v>
      </c>
    </row>
    <row r="2" spans="1:9" ht="18" x14ac:dyDescent="0.4">
      <c r="A2" s="249"/>
      <c r="B2" s="251" t="s">
        <v>802</v>
      </c>
      <c r="C2" s="249"/>
      <c r="D2" s="249"/>
      <c r="E2" s="249"/>
      <c r="I2" s="252" t="s">
        <v>261</v>
      </c>
    </row>
    <row r="4" spans="1:9" x14ac:dyDescent="0.35">
      <c r="B4" s="49" t="s">
        <v>79</v>
      </c>
      <c r="C4" s="54" t="s">
        <v>80</v>
      </c>
      <c r="D4" s="54" t="s">
        <v>7</v>
      </c>
      <c r="E4" s="54" t="s">
        <v>81</v>
      </c>
      <c r="F4" s="54" t="s">
        <v>7</v>
      </c>
      <c r="G4" s="54" t="s">
        <v>14</v>
      </c>
      <c r="H4" s="54" t="s">
        <v>7</v>
      </c>
    </row>
    <row r="5" spans="1:9" x14ac:dyDescent="0.35">
      <c r="B5" s="7" t="s">
        <v>662</v>
      </c>
      <c r="C5" s="334">
        <v>80</v>
      </c>
      <c r="D5" s="338">
        <v>1.83E-2</v>
      </c>
      <c r="E5" s="335">
        <v>40</v>
      </c>
      <c r="F5" s="338">
        <v>9.1999999999999998E-3</v>
      </c>
      <c r="G5" s="413">
        <v>120</v>
      </c>
      <c r="H5" s="410">
        <f>G5/$G$22</f>
        <v>2.6536930561698365E-2</v>
      </c>
    </row>
    <row r="6" spans="1:9" x14ac:dyDescent="0.35">
      <c r="B6" s="7">
        <v>65</v>
      </c>
      <c r="C6" s="334">
        <v>55</v>
      </c>
      <c r="D6" s="338">
        <v>1.26E-2</v>
      </c>
      <c r="E6" s="335">
        <v>14</v>
      </c>
      <c r="F6" s="338">
        <v>3.2000000000000002E-3</v>
      </c>
      <c r="G6" s="413">
        <v>69</v>
      </c>
      <c r="H6" s="410">
        <f t="shared" ref="H6:H22" si="0">G6/$G$22</f>
        <v>1.525873507297656E-2</v>
      </c>
    </row>
    <row r="7" spans="1:9" x14ac:dyDescent="0.35">
      <c r="B7" s="7">
        <v>66</v>
      </c>
      <c r="C7" s="334">
        <v>38</v>
      </c>
      <c r="D7" s="338">
        <v>8.6999999999999994E-3</v>
      </c>
      <c r="E7" s="335">
        <v>12</v>
      </c>
      <c r="F7" s="338">
        <v>2.7000000000000001E-3</v>
      </c>
      <c r="G7" s="413">
        <v>50</v>
      </c>
      <c r="H7" s="410">
        <f t="shared" si="0"/>
        <v>1.1057054400707651E-2</v>
      </c>
    </row>
    <row r="8" spans="1:9" x14ac:dyDescent="0.35">
      <c r="B8" s="7">
        <v>67</v>
      </c>
      <c r="C8" s="334">
        <v>40</v>
      </c>
      <c r="D8" s="338">
        <v>9.1999999999999998E-3</v>
      </c>
      <c r="E8" s="335">
        <v>19</v>
      </c>
      <c r="F8" s="338">
        <v>4.4000000000000003E-3</v>
      </c>
      <c r="G8" s="413">
        <v>59</v>
      </c>
      <c r="H8" s="410">
        <f t="shared" si="0"/>
        <v>1.3047324192835028E-2</v>
      </c>
    </row>
    <row r="9" spans="1:9" x14ac:dyDescent="0.35">
      <c r="B9" s="7">
        <v>68</v>
      </c>
      <c r="C9" s="334">
        <v>83</v>
      </c>
      <c r="D9" s="338">
        <v>1.9E-2</v>
      </c>
      <c r="E9" s="335">
        <v>21</v>
      </c>
      <c r="F9" s="338">
        <v>4.7999999999999996E-3</v>
      </c>
      <c r="G9" s="413">
        <v>104</v>
      </c>
      <c r="H9" s="410">
        <f t="shared" si="0"/>
        <v>2.2998673153471916E-2</v>
      </c>
    </row>
    <row r="10" spans="1:9" x14ac:dyDescent="0.35">
      <c r="B10" s="7">
        <v>69</v>
      </c>
      <c r="C10" s="334">
        <v>126</v>
      </c>
      <c r="D10" s="338">
        <v>2.8899999999999999E-2</v>
      </c>
      <c r="E10" s="335">
        <v>14</v>
      </c>
      <c r="F10" s="338">
        <v>3.2000000000000002E-3</v>
      </c>
      <c r="G10" s="413">
        <v>140</v>
      </c>
      <c r="H10" s="410">
        <f t="shared" si="0"/>
        <v>3.0959752321981424E-2</v>
      </c>
    </row>
    <row r="11" spans="1:9" x14ac:dyDescent="0.35">
      <c r="B11" s="7">
        <v>70</v>
      </c>
      <c r="C11" s="334">
        <v>133</v>
      </c>
      <c r="D11" s="338">
        <v>3.0499999999999999E-2</v>
      </c>
      <c r="E11" s="335">
        <v>16</v>
      </c>
      <c r="F11" s="338">
        <v>3.7000000000000002E-3</v>
      </c>
      <c r="G11" s="413">
        <v>149</v>
      </c>
      <c r="H11" s="410">
        <f t="shared" si="0"/>
        <v>3.2950022114108801E-2</v>
      </c>
    </row>
    <row r="12" spans="1:9" x14ac:dyDescent="0.35">
      <c r="B12" s="7">
        <v>71</v>
      </c>
      <c r="C12" s="334">
        <v>167</v>
      </c>
      <c r="D12" s="338">
        <v>3.8300000000000001E-2</v>
      </c>
      <c r="E12" s="335">
        <v>13</v>
      </c>
      <c r="F12" s="338">
        <v>3.0000000000000001E-3</v>
      </c>
      <c r="G12" s="413">
        <v>180</v>
      </c>
      <c r="H12" s="410">
        <f t="shared" si="0"/>
        <v>3.9805395842547546E-2</v>
      </c>
    </row>
    <row r="13" spans="1:9" x14ac:dyDescent="0.35">
      <c r="B13" s="7">
        <v>72</v>
      </c>
      <c r="C13" s="334">
        <v>86</v>
      </c>
      <c r="D13" s="338">
        <v>1.9699999999999999E-2</v>
      </c>
      <c r="E13" s="335">
        <v>8</v>
      </c>
      <c r="F13" s="338">
        <v>1.8E-3</v>
      </c>
      <c r="G13" s="413">
        <v>94</v>
      </c>
      <c r="H13" s="410">
        <f t="shared" si="0"/>
        <v>2.0787262273330383E-2</v>
      </c>
    </row>
    <row r="14" spans="1:9" x14ac:dyDescent="0.35">
      <c r="B14" s="7">
        <v>73</v>
      </c>
      <c r="C14" s="334">
        <v>160</v>
      </c>
      <c r="D14" s="338">
        <v>3.6600000000000001E-2</v>
      </c>
      <c r="E14" s="335">
        <v>20</v>
      </c>
      <c r="F14" s="338">
        <v>4.5999999999999999E-3</v>
      </c>
      <c r="G14" s="413">
        <v>180</v>
      </c>
      <c r="H14" s="410">
        <f t="shared" si="0"/>
        <v>3.9805395842547546E-2</v>
      </c>
    </row>
    <row r="15" spans="1:9" x14ac:dyDescent="0.35">
      <c r="B15" s="7">
        <v>74</v>
      </c>
      <c r="C15" s="334">
        <v>164</v>
      </c>
      <c r="D15" s="338">
        <v>3.7600000000000001E-2</v>
      </c>
      <c r="E15" s="335">
        <v>22</v>
      </c>
      <c r="F15" s="338">
        <v>5.0000000000000001E-3</v>
      </c>
      <c r="G15" s="413">
        <v>186</v>
      </c>
      <c r="H15" s="410">
        <f t="shared" si="0"/>
        <v>4.1132242370632462E-2</v>
      </c>
    </row>
    <row r="16" spans="1:9" x14ac:dyDescent="0.35">
      <c r="B16" s="7">
        <v>75</v>
      </c>
      <c r="C16" s="334">
        <v>245</v>
      </c>
      <c r="D16" s="338">
        <v>5.6099999999999997E-2</v>
      </c>
      <c r="E16" s="334">
        <v>27</v>
      </c>
      <c r="F16" s="338">
        <v>6.1999999999999998E-3</v>
      </c>
      <c r="G16" s="413">
        <v>272</v>
      </c>
      <c r="H16" s="410">
        <f t="shared" si="0"/>
        <v>6.0150375939849621E-2</v>
      </c>
    </row>
    <row r="17" spans="2:8" x14ac:dyDescent="0.35">
      <c r="B17" s="7">
        <v>76</v>
      </c>
      <c r="C17" s="334">
        <v>159</v>
      </c>
      <c r="D17" s="338">
        <v>3.6400000000000002E-2</v>
      </c>
      <c r="E17" s="334">
        <v>20</v>
      </c>
      <c r="F17" s="338">
        <v>4.5999999999999999E-3</v>
      </c>
      <c r="G17" s="413">
        <v>179</v>
      </c>
      <c r="H17" s="410">
        <f t="shared" si="0"/>
        <v>3.9584254754533393E-2</v>
      </c>
    </row>
    <row r="18" spans="2:8" x14ac:dyDescent="0.35">
      <c r="B18" s="7">
        <v>77</v>
      </c>
      <c r="C18" s="8">
        <v>182</v>
      </c>
      <c r="D18" s="339">
        <v>4.1700000000000001E-2</v>
      </c>
      <c r="E18" s="8">
        <v>25</v>
      </c>
      <c r="F18" s="339">
        <v>5.7000000000000002E-3</v>
      </c>
      <c r="G18" s="85">
        <v>207</v>
      </c>
      <c r="H18" s="410">
        <f t="shared" si="0"/>
        <v>4.577620521892968E-2</v>
      </c>
    </row>
    <row r="19" spans="2:8" x14ac:dyDescent="0.35">
      <c r="B19" s="7">
        <v>78</v>
      </c>
      <c r="C19" s="334">
        <v>202</v>
      </c>
      <c r="D19" s="338">
        <v>4.6300000000000001E-2</v>
      </c>
      <c r="E19" s="335">
        <v>23</v>
      </c>
      <c r="F19" s="338">
        <v>5.3E-3</v>
      </c>
      <c r="G19" s="413">
        <v>225</v>
      </c>
      <c r="H19" s="410">
        <f t="shared" si="0"/>
        <v>4.9756744803184434E-2</v>
      </c>
    </row>
    <row r="20" spans="2:8" x14ac:dyDescent="0.35">
      <c r="B20" s="7">
        <v>79</v>
      </c>
      <c r="C20" s="8">
        <v>132</v>
      </c>
      <c r="D20" s="339">
        <v>3.0200000000000001E-2</v>
      </c>
      <c r="E20" s="8">
        <v>18</v>
      </c>
      <c r="F20" s="339">
        <v>4.1000000000000003E-3</v>
      </c>
      <c r="G20" s="85">
        <v>150</v>
      </c>
      <c r="H20" s="410">
        <f t="shared" si="0"/>
        <v>3.3171163202122954E-2</v>
      </c>
    </row>
    <row r="21" spans="2:8" x14ac:dyDescent="0.35">
      <c r="B21" s="53" t="s">
        <v>666</v>
      </c>
      <c r="C21" s="52" t="s">
        <v>835</v>
      </c>
      <c r="D21" s="403">
        <v>0.44729999999999998</v>
      </c>
      <c r="E21" s="52">
        <v>205</v>
      </c>
      <c r="F21" s="403">
        <v>4.7E-2</v>
      </c>
      <c r="G21" s="394">
        <v>2158</v>
      </c>
      <c r="H21" s="411">
        <f t="shared" si="0"/>
        <v>0.47722246793454226</v>
      </c>
    </row>
    <row r="22" spans="2:8" x14ac:dyDescent="0.35">
      <c r="B22" s="49" t="s">
        <v>14</v>
      </c>
      <c r="C22" s="54" t="s">
        <v>832</v>
      </c>
      <c r="D22" s="328">
        <v>0.9173</v>
      </c>
      <c r="E22" s="54">
        <v>517</v>
      </c>
      <c r="F22" s="328">
        <v>0.11840000000000001</v>
      </c>
      <c r="G22" s="54">
        <v>4522</v>
      </c>
      <c r="H22" s="412">
        <f t="shared" si="0"/>
        <v>1</v>
      </c>
    </row>
    <row r="24" spans="2:8" x14ac:dyDescent="0.35">
      <c r="E24" s="431"/>
    </row>
  </sheetData>
  <hyperlinks>
    <hyperlink ref="I1" location="'Retr basc par prov&amp;grade'!A1" display="Variable suivante" xr:uid="{80BEA3F1-512F-4126-8C47-5103FFEF11C8}"/>
    <hyperlink ref="I2" location="'Retr Basc par grade&amp;Age'!A1" display="Variable précédente" xr:uid="{84D1FB35-640D-4E6D-9DB9-D2AC945777A6}"/>
  </hyperlinks>
  <pageMargins left="0.7" right="0.7" top="0.75" bottom="0.75" header="0.3" footer="0.3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E028-FD9F-4153-A1DF-302D0C8AB27E}">
  <sheetPr>
    <tabColor theme="0"/>
  </sheetPr>
  <dimension ref="A1:O31"/>
  <sheetViews>
    <sheetView workbookViewId="0"/>
  </sheetViews>
  <sheetFormatPr baseColWidth="10" defaultColWidth="10.6640625" defaultRowHeight="15.5" x14ac:dyDescent="0.35"/>
  <cols>
    <col min="1" max="16384" width="10.6640625" style="248"/>
  </cols>
  <sheetData>
    <row r="1" spans="1:15" x14ac:dyDescent="0.35">
      <c r="A1" s="249"/>
      <c r="B1" s="249"/>
      <c r="C1" s="249"/>
      <c r="D1" s="249"/>
      <c r="E1" s="249"/>
      <c r="O1" s="250" t="s">
        <v>260</v>
      </c>
    </row>
    <row r="2" spans="1:15" ht="18" x14ac:dyDescent="0.4">
      <c r="A2" s="249"/>
      <c r="B2" s="251" t="s">
        <v>836</v>
      </c>
      <c r="C2" s="249"/>
      <c r="D2" s="249"/>
      <c r="E2" s="249"/>
      <c r="O2" s="252" t="s">
        <v>261</v>
      </c>
    </row>
    <row r="4" spans="1:15" x14ac:dyDescent="0.35">
      <c r="B4" s="49" t="s">
        <v>16</v>
      </c>
      <c r="C4" s="49" t="s">
        <v>59</v>
      </c>
      <c r="D4" s="54" t="s">
        <v>60</v>
      </c>
      <c r="E4" s="54" t="s">
        <v>61</v>
      </c>
      <c r="F4" s="54" t="s">
        <v>62</v>
      </c>
      <c r="G4" s="54" t="s">
        <v>63</v>
      </c>
      <c r="H4" s="54" t="s">
        <v>64</v>
      </c>
      <c r="I4" s="54" t="s">
        <v>65</v>
      </c>
      <c r="J4" s="54" t="s">
        <v>66</v>
      </c>
      <c r="K4" s="54" t="s">
        <v>67</v>
      </c>
      <c r="L4" s="54" t="s">
        <v>68</v>
      </c>
      <c r="M4" s="54" t="s">
        <v>69</v>
      </c>
      <c r="N4" s="54" t="s">
        <v>14</v>
      </c>
    </row>
    <row r="5" spans="1:15" x14ac:dyDescent="0.35">
      <c r="B5" s="239" t="s">
        <v>674</v>
      </c>
      <c r="C5" s="8" t="s">
        <v>5</v>
      </c>
      <c r="D5" s="8">
        <v>1</v>
      </c>
      <c r="E5" s="8">
        <v>1</v>
      </c>
      <c r="F5" s="8" t="s">
        <v>5</v>
      </c>
      <c r="G5" s="8" t="s">
        <v>5</v>
      </c>
      <c r="H5" s="8">
        <v>2</v>
      </c>
      <c r="I5" s="8" t="s">
        <v>5</v>
      </c>
      <c r="J5" s="8" t="s">
        <v>5</v>
      </c>
      <c r="K5" s="8" t="s">
        <v>5</v>
      </c>
      <c r="L5" s="8" t="s">
        <v>5</v>
      </c>
      <c r="M5" s="8" t="s">
        <v>5</v>
      </c>
      <c r="N5" s="336">
        <v>4</v>
      </c>
    </row>
    <row r="6" spans="1:15" x14ac:dyDescent="0.35">
      <c r="B6" s="334" t="s">
        <v>8</v>
      </c>
      <c r="C6" s="8">
        <v>1</v>
      </c>
      <c r="D6" s="8">
        <v>12</v>
      </c>
      <c r="E6" s="8">
        <v>25</v>
      </c>
      <c r="F6" s="8">
        <v>50</v>
      </c>
      <c r="G6" s="8">
        <v>22</v>
      </c>
      <c r="H6" s="8">
        <v>20</v>
      </c>
      <c r="I6" s="8">
        <v>20</v>
      </c>
      <c r="J6" s="8">
        <v>10</v>
      </c>
      <c r="K6" s="8">
        <v>4</v>
      </c>
      <c r="L6" s="8" t="s">
        <v>5</v>
      </c>
      <c r="M6" s="8" t="s">
        <v>5</v>
      </c>
      <c r="N6" s="336">
        <v>164</v>
      </c>
    </row>
    <row r="7" spans="1:15" x14ac:dyDescent="0.35">
      <c r="B7" s="334" t="s">
        <v>675</v>
      </c>
      <c r="C7" s="8">
        <v>2</v>
      </c>
      <c r="D7" s="8">
        <v>6</v>
      </c>
      <c r="E7" s="8">
        <v>14</v>
      </c>
      <c r="F7" s="8">
        <v>32</v>
      </c>
      <c r="G7" s="8">
        <v>28</v>
      </c>
      <c r="H7" s="8">
        <v>20</v>
      </c>
      <c r="I7" s="8">
        <v>11</v>
      </c>
      <c r="J7" s="8">
        <v>10</v>
      </c>
      <c r="K7" s="8">
        <v>3</v>
      </c>
      <c r="L7" s="8">
        <v>1</v>
      </c>
      <c r="M7" s="8" t="s">
        <v>5</v>
      </c>
      <c r="N7" s="336">
        <v>127</v>
      </c>
    </row>
    <row r="8" spans="1:15" x14ac:dyDescent="0.35">
      <c r="B8" s="334" t="s">
        <v>676</v>
      </c>
      <c r="C8" s="8" t="s">
        <v>5</v>
      </c>
      <c r="D8" s="8">
        <v>1</v>
      </c>
      <c r="E8" s="8">
        <v>1</v>
      </c>
      <c r="F8" s="8">
        <v>2</v>
      </c>
      <c r="G8" s="8">
        <v>2</v>
      </c>
      <c r="H8" s="8">
        <v>5</v>
      </c>
      <c r="I8" s="8">
        <v>7</v>
      </c>
      <c r="J8" s="8">
        <v>6</v>
      </c>
      <c r="K8" s="8">
        <v>1</v>
      </c>
      <c r="L8" s="8">
        <v>1</v>
      </c>
      <c r="M8" s="8" t="s">
        <v>5</v>
      </c>
      <c r="N8" s="336">
        <v>26</v>
      </c>
    </row>
    <row r="9" spans="1:15" x14ac:dyDescent="0.35">
      <c r="B9" s="334" t="s">
        <v>677</v>
      </c>
      <c r="C9" s="8" t="s">
        <v>5</v>
      </c>
      <c r="D9" s="8" t="s">
        <v>5</v>
      </c>
      <c r="E9" s="8">
        <v>2</v>
      </c>
      <c r="F9" s="8">
        <v>2</v>
      </c>
      <c r="G9" s="8">
        <v>6</v>
      </c>
      <c r="H9" s="8">
        <v>1</v>
      </c>
      <c r="I9" s="8">
        <v>5</v>
      </c>
      <c r="J9" s="8">
        <v>2</v>
      </c>
      <c r="K9" s="8">
        <v>1</v>
      </c>
      <c r="L9" s="8" t="s">
        <v>5</v>
      </c>
      <c r="M9" s="8" t="s">
        <v>5</v>
      </c>
      <c r="N9" s="336">
        <v>19</v>
      </c>
    </row>
    <row r="10" spans="1:15" x14ac:dyDescent="0.35">
      <c r="B10" s="334" t="s">
        <v>411</v>
      </c>
      <c r="C10" s="8">
        <v>2</v>
      </c>
      <c r="D10" s="8" t="s">
        <v>5</v>
      </c>
      <c r="E10" s="8">
        <v>1</v>
      </c>
      <c r="F10" s="8">
        <v>3</v>
      </c>
      <c r="G10" s="8" t="s">
        <v>5</v>
      </c>
      <c r="H10" s="8" t="s">
        <v>5</v>
      </c>
      <c r="I10" s="8">
        <v>4</v>
      </c>
      <c r="J10" s="8">
        <v>2</v>
      </c>
      <c r="K10" s="8">
        <v>1</v>
      </c>
      <c r="L10" s="8" t="s">
        <v>5</v>
      </c>
      <c r="M10" s="8" t="s">
        <v>5</v>
      </c>
      <c r="N10" s="336">
        <v>13</v>
      </c>
    </row>
    <row r="11" spans="1:15" x14ac:dyDescent="0.35">
      <c r="B11" s="334" t="s">
        <v>678</v>
      </c>
      <c r="C11" s="8" t="s">
        <v>5</v>
      </c>
      <c r="D11" s="8" t="s">
        <v>5</v>
      </c>
      <c r="E11" s="8" t="s">
        <v>5</v>
      </c>
      <c r="F11" s="8">
        <v>6</v>
      </c>
      <c r="G11" s="8">
        <v>3</v>
      </c>
      <c r="H11" s="8">
        <v>1</v>
      </c>
      <c r="I11" s="8">
        <v>3</v>
      </c>
      <c r="J11" s="8">
        <v>1</v>
      </c>
      <c r="K11" s="8" t="s">
        <v>5</v>
      </c>
      <c r="L11" s="8" t="s">
        <v>5</v>
      </c>
      <c r="M11" s="8" t="s">
        <v>5</v>
      </c>
      <c r="N11" s="336">
        <v>14</v>
      </c>
    </row>
    <row r="12" spans="1:15" x14ac:dyDescent="0.35">
      <c r="B12" s="334" t="s">
        <v>837</v>
      </c>
      <c r="C12" s="8" t="s">
        <v>5</v>
      </c>
      <c r="D12" s="8">
        <v>7</v>
      </c>
      <c r="E12" s="8">
        <v>22</v>
      </c>
      <c r="F12" s="8">
        <v>43</v>
      </c>
      <c r="G12" s="8">
        <v>22</v>
      </c>
      <c r="H12" s="8">
        <v>16</v>
      </c>
      <c r="I12" s="8">
        <v>12</v>
      </c>
      <c r="J12" s="8">
        <v>4</v>
      </c>
      <c r="K12" s="8">
        <v>6</v>
      </c>
      <c r="L12" s="8">
        <v>2</v>
      </c>
      <c r="M12" s="8">
        <v>1</v>
      </c>
      <c r="N12" s="336">
        <v>135</v>
      </c>
    </row>
    <row r="13" spans="1:15" x14ac:dyDescent="0.35">
      <c r="B13" s="334" t="s">
        <v>838</v>
      </c>
      <c r="C13" s="8" t="s">
        <v>5</v>
      </c>
      <c r="D13" s="8">
        <v>3</v>
      </c>
      <c r="E13" s="8">
        <v>25</v>
      </c>
      <c r="F13" s="8">
        <v>25</v>
      </c>
      <c r="G13" s="8">
        <v>15</v>
      </c>
      <c r="H13" s="8">
        <v>9</v>
      </c>
      <c r="I13" s="8">
        <v>7</v>
      </c>
      <c r="J13" s="8">
        <v>9</v>
      </c>
      <c r="K13" s="8">
        <v>3</v>
      </c>
      <c r="L13" s="8" t="s">
        <v>5</v>
      </c>
      <c r="M13" s="8">
        <v>1</v>
      </c>
      <c r="N13" s="336">
        <v>97</v>
      </c>
    </row>
    <row r="14" spans="1:15" x14ac:dyDescent="0.35">
      <c r="B14" s="334" t="s">
        <v>10</v>
      </c>
      <c r="C14" s="8">
        <v>357</v>
      </c>
      <c r="D14" s="8">
        <v>253</v>
      </c>
      <c r="E14" s="8">
        <v>377</v>
      </c>
      <c r="F14" s="8">
        <v>486</v>
      </c>
      <c r="G14" s="8">
        <v>455</v>
      </c>
      <c r="H14" s="8">
        <v>366</v>
      </c>
      <c r="I14" s="8">
        <v>199</v>
      </c>
      <c r="J14" s="8">
        <v>126</v>
      </c>
      <c r="K14" s="8">
        <v>42</v>
      </c>
      <c r="L14" s="8">
        <v>25</v>
      </c>
      <c r="M14" s="8">
        <v>6</v>
      </c>
      <c r="N14" s="336">
        <v>2692</v>
      </c>
    </row>
    <row r="15" spans="1:15" x14ac:dyDescent="0.35">
      <c r="B15" s="334" t="s">
        <v>415</v>
      </c>
      <c r="C15" s="8">
        <v>1</v>
      </c>
      <c r="D15" s="8">
        <v>2</v>
      </c>
      <c r="E15" s="8">
        <v>31</v>
      </c>
      <c r="F15" s="8">
        <v>64</v>
      </c>
      <c r="G15" s="8">
        <v>51</v>
      </c>
      <c r="H15" s="8">
        <v>38</v>
      </c>
      <c r="I15" s="8">
        <v>26</v>
      </c>
      <c r="J15" s="8">
        <v>24</v>
      </c>
      <c r="K15" s="8">
        <v>8</v>
      </c>
      <c r="L15" s="8">
        <v>4</v>
      </c>
      <c r="M15" s="8">
        <v>4</v>
      </c>
      <c r="N15" s="336">
        <v>253</v>
      </c>
    </row>
    <row r="16" spans="1:15" x14ac:dyDescent="0.35">
      <c r="B16" s="334" t="s">
        <v>416</v>
      </c>
      <c r="C16" s="8" t="s">
        <v>5</v>
      </c>
      <c r="D16" s="8" t="s">
        <v>5</v>
      </c>
      <c r="E16" s="8">
        <v>2</v>
      </c>
      <c r="F16" s="8">
        <v>6</v>
      </c>
      <c r="G16" s="8">
        <v>9</v>
      </c>
      <c r="H16" s="8">
        <v>7</v>
      </c>
      <c r="I16" s="8">
        <v>14</v>
      </c>
      <c r="J16" s="8">
        <v>17</v>
      </c>
      <c r="K16" s="8">
        <v>4</v>
      </c>
      <c r="L16" s="8">
        <v>1</v>
      </c>
      <c r="M16" s="8" t="s">
        <v>5</v>
      </c>
      <c r="N16" s="336">
        <v>60</v>
      </c>
    </row>
    <row r="17" spans="2:14" x14ac:dyDescent="0.35">
      <c r="B17" s="334" t="s">
        <v>417</v>
      </c>
      <c r="C17" s="8">
        <v>1</v>
      </c>
      <c r="D17" s="8">
        <v>1</v>
      </c>
      <c r="E17" s="8">
        <v>17</v>
      </c>
      <c r="F17" s="8">
        <v>20</v>
      </c>
      <c r="G17" s="8">
        <v>9</v>
      </c>
      <c r="H17" s="8">
        <v>28</v>
      </c>
      <c r="I17" s="8">
        <v>13</v>
      </c>
      <c r="J17" s="8">
        <v>16</v>
      </c>
      <c r="K17" s="8">
        <v>6</v>
      </c>
      <c r="L17" s="8">
        <v>5</v>
      </c>
      <c r="M17" s="8">
        <v>1</v>
      </c>
      <c r="N17" s="336">
        <v>117</v>
      </c>
    </row>
    <row r="18" spans="2:14" x14ac:dyDescent="0.35">
      <c r="B18" s="334" t="s">
        <v>418</v>
      </c>
      <c r="C18" s="8" t="s">
        <v>5</v>
      </c>
      <c r="D18" s="8" t="s">
        <v>5</v>
      </c>
      <c r="E18" s="8">
        <v>6</v>
      </c>
      <c r="F18" s="8">
        <v>12</v>
      </c>
      <c r="G18" s="8">
        <v>3</v>
      </c>
      <c r="H18" s="8">
        <v>4</v>
      </c>
      <c r="I18" s="8">
        <v>4</v>
      </c>
      <c r="J18" s="8">
        <v>3</v>
      </c>
      <c r="K18" s="8">
        <v>1</v>
      </c>
      <c r="L18" s="8" t="s">
        <v>5</v>
      </c>
      <c r="M18" s="8">
        <v>1</v>
      </c>
      <c r="N18" s="336">
        <v>34</v>
      </c>
    </row>
    <row r="19" spans="2:14" x14ac:dyDescent="0.35">
      <c r="B19" s="334" t="s">
        <v>419</v>
      </c>
      <c r="C19" s="8" t="s">
        <v>5</v>
      </c>
      <c r="D19" s="8" t="s">
        <v>5</v>
      </c>
      <c r="E19" s="8" t="s">
        <v>5</v>
      </c>
      <c r="F19" s="8">
        <v>1</v>
      </c>
      <c r="G19" s="8">
        <v>7</v>
      </c>
      <c r="H19" s="8">
        <v>2</v>
      </c>
      <c r="I19" s="8">
        <v>2</v>
      </c>
      <c r="J19" s="8">
        <v>2</v>
      </c>
      <c r="K19" s="8" t="s">
        <v>5</v>
      </c>
      <c r="L19" s="8" t="s">
        <v>5</v>
      </c>
      <c r="M19" s="8" t="s">
        <v>5</v>
      </c>
      <c r="N19" s="336">
        <v>14</v>
      </c>
    </row>
    <row r="20" spans="2:14" x14ac:dyDescent="0.35">
      <c r="B20" s="334" t="s">
        <v>839</v>
      </c>
      <c r="C20" s="8" t="s">
        <v>5</v>
      </c>
      <c r="D20" s="8" t="s">
        <v>5</v>
      </c>
      <c r="E20" s="8">
        <v>3</v>
      </c>
      <c r="F20" s="8">
        <v>4</v>
      </c>
      <c r="G20" s="8">
        <v>1</v>
      </c>
      <c r="H20" s="8">
        <v>11</v>
      </c>
      <c r="I20" s="8">
        <v>7</v>
      </c>
      <c r="J20" s="8">
        <v>3</v>
      </c>
      <c r="K20" s="8" t="s">
        <v>5</v>
      </c>
      <c r="L20" s="8" t="s">
        <v>5</v>
      </c>
      <c r="M20" s="8" t="s">
        <v>5</v>
      </c>
      <c r="N20" s="336">
        <v>29</v>
      </c>
    </row>
    <row r="21" spans="2:14" x14ac:dyDescent="0.35">
      <c r="B21" s="334" t="s">
        <v>11</v>
      </c>
      <c r="C21" s="8" t="s">
        <v>5</v>
      </c>
      <c r="D21" s="8">
        <v>1</v>
      </c>
      <c r="E21" s="8">
        <v>6</v>
      </c>
      <c r="F21" s="8">
        <v>3</v>
      </c>
      <c r="G21" s="8" t="s">
        <v>5</v>
      </c>
      <c r="H21" s="8">
        <v>5</v>
      </c>
      <c r="I21" s="8"/>
      <c r="J21" s="8">
        <v>1</v>
      </c>
      <c r="K21" s="8" t="s">
        <v>5</v>
      </c>
      <c r="L21" s="8" t="s">
        <v>5</v>
      </c>
      <c r="M21" s="8" t="s">
        <v>5</v>
      </c>
      <c r="N21" s="336">
        <v>16</v>
      </c>
    </row>
    <row r="22" spans="2:14" x14ac:dyDescent="0.35">
      <c r="B22" s="334" t="s">
        <v>421</v>
      </c>
      <c r="C22" s="8" t="s">
        <v>5</v>
      </c>
      <c r="D22" s="8" t="s">
        <v>5</v>
      </c>
      <c r="E22" s="8">
        <v>1</v>
      </c>
      <c r="F22" s="8">
        <v>2</v>
      </c>
      <c r="G22" s="8">
        <v>4</v>
      </c>
      <c r="H22" s="8">
        <v>1</v>
      </c>
      <c r="I22" s="8">
        <v>4</v>
      </c>
      <c r="J22" s="8">
        <v>1</v>
      </c>
      <c r="K22" s="8" t="s">
        <v>5</v>
      </c>
      <c r="L22" s="8" t="s">
        <v>5</v>
      </c>
      <c r="M22" s="8" t="s">
        <v>5</v>
      </c>
      <c r="N22" s="336">
        <v>13</v>
      </c>
    </row>
    <row r="23" spans="2:14" x14ac:dyDescent="0.35">
      <c r="B23" s="334" t="s">
        <v>12</v>
      </c>
      <c r="C23" s="8">
        <v>5</v>
      </c>
      <c r="D23" s="8">
        <v>40</v>
      </c>
      <c r="E23" s="8">
        <v>37</v>
      </c>
      <c r="F23" s="8">
        <v>54</v>
      </c>
      <c r="G23" s="8">
        <v>43</v>
      </c>
      <c r="H23" s="8">
        <v>37</v>
      </c>
      <c r="I23" s="8">
        <v>51</v>
      </c>
      <c r="J23" s="8">
        <v>70</v>
      </c>
      <c r="K23" s="8">
        <v>31</v>
      </c>
      <c r="L23" s="8">
        <v>14</v>
      </c>
      <c r="M23" s="8">
        <v>5</v>
      </c>
      <c r="N23" s="336">
        <v>387</v>
      </c>
    </row>
    <row r="24" spans="2:14" x14ac:dyDescent="0.35">
      <c r="B24" s="334" t="s">
        <v>681</v>
      </c>
      <c r="C24" s="8" t="s">
        <v>5</v>
      </c>
      <c r="D24" s="8" t="s">
        <v>5</v>
      </c>
      <c r="E24" s="8" t="s">
        <v>5</v>
      </c>
      <c r="F24" s="8">
        <v>1</v>
      </c>
      <c r="G24" s="8" t="s">
        <v>5</v>
      </c>
      <c r="H24" s="8">
        <v>1</v>
      </c>
      <c r="I24" s="8">
        <v>4</v>
      </c>
      <c r="J24" s="8">
        <v>1</v>
      </c>
      <c r="K24" s="8" t="s">
        <v>5</v>
      </c>
      <c r="L24" s="8" t="s">
        <v>5</v>
      </c>
      <c r="M24" s="8" t="s">
        <v>5</v>
      </c>
      <c r="N24" s="336">
        <v>7</v>
      </c>
    </row>
    <row r="25" spans="2:14" x14ac:dyDescent="0.35">
      <c r="B25" s="334" t="s">
        <v>424</v>
      </c>
      <c r="C25" s="8" t="s">
        <v>5</v>
      </c>
      <c r="D25" s="8">
        <v>1</v>
      </c>
      <c r="E25" s="8">
        <v>6</v>
      </c>
      <c r="F25" s="8">
        <v>8</v>
      </c>
      <c r="G25" s="8">
        <v>12</v>
      </c>
      <c r="H25" s="8">
        <v>6</v>
      </c>
      <c r="I25" s="8">
        <v>2</v>
      </c>
      <c r="J25" s="8">
        <v>1</v>
      </c>
      <c r="K25" s="8"/>
      <c r="L25" s="8">
        <v>1</v>
      </c>
      <c r="M25" s="8">
        <v>1</v>
      </c>
      <c r="N25" s="336">
        <v>38</v>
      </c>
    </row>
    <row r="26" spans="2:14" x14ac:dyDescent="0.35">
      <c r="B26" s="334" t="s">
        <v>13</v>
      </c>
      <c r="C26" s="8">
        <v>1</v>
      </c>
      <c r="D26" s="8">
        <v>6</v>
      </c>
      <c r="E26" s="8">
        <v>19</v>
      </c>
      <c r="F26" s="8">
        <v>14</v>
      </c>
      <c r="G26" s="8">
        <v>19</v>
      </c>
      <c r="H26" s="8">
        <v>18</v>
      </c>
      <c r="I26" s="8">
        <v>18</v>
      </c>
      <c r="J26" s="8">
        <v>23</v>
      </c>
      <c r="K26" s="8">
        <v>7</v>
      </c>
      <c r="L26" s="8">
        <v>3</v>
      </c>
      <c r="M26" s="8" t="s">
        <v>5</v>
      </c>
      <c r="N26" s="336">
        <v>128</v>
      </c>
    </row>
    <row r="27" spans="2:14" x14ac:dyDescent="0.35">
      <c r="B27" s="334" t="s">
        <v>682</v>
      </c>
      <c r="C27" s="8" t="s">
        <v>5</v>
      </c>
      <c r="D27" s="8">
        <v>1</v>
      </c>
      <c r="E27" s="8">
        <v>5</v>
      </c>
      <c r="F27" s="8">
        <v>9</v>
      </c>
      <c r="G27" s="8">
        <v>1</v>
      </c>
      <c r="H27" s="8">
        <v>3</v>
      </c>
      <c r="I27" s="8">
        <v>3</v>
      </c>
      <c r="J27" s="8">
        <v>1</v>
      </c>
      <c r="K27" s="8" t="s">
        <v>5</v>
      </c>
      <c r="L27" s="8">
        <v>1</v>
      </c>
      <c r="M27" s="8" t="s">
        <v>5</v>
      </c>
      <c r="N27" s="336">
        <v>24</v>
      </c>
    </row>
    <row r="28" spans="2:14" x14ac:dyDescent="0.35">
      <c r="B28" s="334" t="s">
        <v>427</v>
      </c>
      <c r="C28" s="8" t="s">
        <v>5</v>
      </c>
      <c r="D28" s="8">
        <v>1</v>
      </c>
      <c r="E28" s="8">
        <v>1</v>
      </c>
      <c r="F28" s="8">
        <v>3</v>
      </c>
      <c r="G28" s="8">
        <v>2</v>
      </c>
      <c r="H28" s="8">
        <v>4</v>
      </c>
      <c r="I28" s="8">
        <v>1</v>
      </c>
      <c r="J28" s="8">
        <v>1</v>
      </c>
      <c r="K28" s="8" t="s">
        <v>5</v>
      </c>
      <c r="L28" s="8" t="s">
        <v>5</v>
      </c>
      <c r="M28" s="8" t="s">
        <v>5</v>
      </c>
      <c r="N28" s="336">
        <v>13</v>
      </c>
    </row>
    <row r="29" spans="2:14" x14ac:dyDescent="0.35">
      <c r="B29" s="334" t="s">
        <v>428</v>
      </c>
      <c r="C29" s="8">
        <v>3</v>
      </c>
      <c r="D29" s="8">
        <v>1</v>
      </c>
      <c r="E29" s="8">
        <v>8</v>
      </c>
      <c r="F29" s="8">
        <v>11</v>
      </c>
      <c r="G29" s="8">
        <v>9</v>
      </c>
      <c r="H29" s="8">
        <v>7</v>
      </c>
      <c r="I29" s="8">
        <v>15</v>
      </c>
      <c r="J29" s="8">
        <v>5</v>
      </c>
      <c r="K29" s="8">
        <v>3</v>
      </c>
      <c r="L29" s="8">
        <v>1</v>
      </c>
      <c r="M29" s="8" t="s">
        <v>5</v>
      </c>
      <c r="N29" s="336">
        <v>63</v>
      </c>
    </row>
    <row r="30" spans="2:14" x14ac:dyDescent="0.35">
      <c r="B30" s="404" t="s">
        <v>429</v>
      </c>
      <c r="C30" s="52" t="s">
        <v>5</v>
      </c>
      <c r="D30" s="52" t="s">
        <v>5</v>
      </c>
      <c r="E30" s="52">
        <v>3</v>
      </c>
      <c r="F30" s="52">
        <v>16</v>
      </c>
      <c r="G30" s="52">
        <v>4</v>
      </c>
      <c r="H30" s="52">
        <v>3</v>
      </c>
      <c r="I30" s="52">
        <v>4</v>
      </c>
      <c r="J30" s="52">
        <v>5</v>
      </c>
      <c r="K30" s="52" t="s">
        <v>5</v>
      </c>
      <c r="L30" s="52" t="s">
        <v>5</v>
      </c>
      <c r="M30" s="52" t="s">
        <v>5</v>
      </c>
      <c r="N30" s="398">
        <v>35</v>
      </c>
    </row>
    <row r="31" spans="2:14" x14ac:dyDescent="0.35">
      <c r="B31" s="49" t="s">
        <v>14</v>
      </c>
      <c r="C31" s="54">
        <v>373</v>
      </c>
      <c r="D31" s="54">
        <v>337</v>
      </c>
      <c r="E31" s="54">
        <v>613</v>
      </c>
      <c r="F31" s="54">
        <v>877</v>
      </c>
      <c r="G31" s="54">
        <v>727</v>
      </c>
      <c r="H31" s="54">
        <v>615</v>
      </c>
      <c r="I31" s="54">
        <v>436</v>
      </c>
      <c r="J31" s="54">
        <v>344</v>
      </c>
      <c r="K31" s="54">
        <v>121</v>
      </c>
      <c r="L31" s="54">
        <v>59</v>
      </c>
      <c r="M31" s="54">
        <v>20</v>
      </c>
      <c r="N31" s="340" t="s">
        <v>826</v>
      </c>
    </row>
  </sheetData>
  <hyperlinks>
    <hyperlink ref="O1" location="'Retr Basc par prov&amp;sexe'!A1" display="Variable suivante" xr:uid="{62694400-CEDA-45DC-B158-B25EA05C310F}"/>
    <hyperlink ref="O2" location="'Retr Basc par Age&amp;sexe'!A1" display="Variable précédente" xr:uid="{97716695-613E-41AA-A9DA-4DFFC665F89D}"/>
  </hyperlinks>
  <pageMargins left="0.7" right="0.7" top="0.75" bottom="0.75" header="0.3" footer="0.3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DB87-593D-449B-8F40-BEF66A16B575}">
  <sheetPr>
    <tabColor theme="0"/>
  </sheetPr>
  <dimension ref="A1:I31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6.1640625" style="248" customWidth="1"/>
    <col min="3" max="3" width="13.83203125" style="248" customWidth="1"/>
    <col min="4" max="4" width="20" style="248" customWidth="1"/>
    <col min="5" max="5" width="20.5" style="248" customWidth="1"/>
    <col min="6" max="16384" width="10.6640625" style="248"/>
  </cols>
  <sheetData>
    <row r="1" spans="1:9" x14ac:dyDescent="0.35">
      <c r="A1" s="249"/>
      <c r="B1" s="249"/>
      <c r="C1" s="249"/>
      <c r="D1" s="249"/>
      <c r="E1" s="249"/>
      <c r="I1" s="250" t="s">
        <v>260</v>
      </c>
    </row>
    <row r="2" spans="1:9" ht="18" x14ac:dyDescent="0.4">
      <c r="A2" s="249"/>
      <c r="B2" s="251" t="s">
        <v>840</v>
      </c>
      <c r="C2" s="249"/>
      <c r="D2" s="249"/>
      <c r="E2" s="249"/>
      <c r="I2" s="252" t="s">
        <v>261</v>
      </c>
    </row>
    <row r="4" spans="1:9" x14ac:dyDescent="0.35">
      <c r="B4" s="49" t="s">
        <v>16</v>
      </c>
      <c r="C4" s="54" t="s">
        <v>82</v>
      </c>
      <c r="D4" s="54" t="s">
        <v>83</v>
      </c>
      <c r="E4" s="54" t="s">
        <v>14</v>
      </c>
      <c r="F4" s="54" t="s">
        <v>7</v>
      </c>
    </row>
    <row r="5" spans="1:9" x14ac:dyDescent="0.35">
      <c r="B5" s="239" t="s">
        <v>674</v>
      </c>
      <c r="C5" s="8" t="s">
        <v>5</v>
      </c>
      <c r="D5" s="8">
        <v>4</v>
      </c>
      <c r="E5" s="336">
        <v>4</v>
      </c>
      <c r="F5" s="339">
        <v>1E-3</v>
      </c>
    </row>
    <row r="6" spans="1:9" x14ac:dyDescent="0.35">
      <c r="B6" s="334" t="s">
        <v>8</v>
      </c>
      <c r="C6" s="8">
        <v>34</v>
      </c>
      <c r="D6" s="8">
        <v>130</v>
      </c>
      <c r="E6" s="336">
        <v>164</v>
      </c>
      <c r="F6" s="339">
        <v>3.5999999999999997E-2</v>
      </c>
    </row>
    <row r="7" spans="1:9" x14ac:dyDescent="0.35">
      <c r="B7" s="334" t="s">
        <v>675</v>
      </c>
      <c r="C7" s="8">
        <v>13</v>
      </c>
      <c r="D7" s="8">
        <v>114</v>
      </c>
      <c r="E7" s="336">
        <v>127</v>
      </c>
      <c r="F7" s="339">
        <v>2.8000000000000001E-2</v>
      </c>
    </row>
    <row r="8" spans="1:9" x14ac:dyDescent="0.35">
      <c r="B8" s="334" t="s">
        <v>676</v>
      </c>
      <c r="C8" s="8">
        <v>2</v>
      </c>
      <c r="D8" s="8">
        <v>24</v>
      </c>
      <c r="E8" s="336">
        <v>26</v>
      </c>
      <c r="F8" s="339">
        <v>6.0000000000000001E-3</v>
      </c>
    </row>
    <row r="9" spans="1:9" x14ac:dyDescent="0.35">
      <c r="B9" s="334" t="s">
        <v>677</v>
      </c>
      <c r="C9" s="8">
        <v>4</v>
      </c>
      <c r="D9" s="8">
        <v>15</v>
      </c>
      <c r="E9" s="336">
        <v>19</v>
      </c>
      <c r="F9" s="339">
        <v>4.0000000000000001E-3</v>
      </c>
    </row>
    <row r="10" spans="1:9" x14ac:dyDescent="0.35">
      <c r="B10" s="334" t="s">
        <v>411</v>
      </c>
      <c r="C10" s="8">
        <v>3</v>
      </c>
      <c r="D10" s="8">
        <v>10</v>
      </c>
      <c r="E10" s="336">
        <v>13</v>
      </c>
      <c r="F10" s="339">
        <v>3.0000000000000001E-3</v>
      </c>
    </row>
    <row r="11" spans="1:9" x14ac:dyDescent="0.35">
      <c r="B11" s="334" t="s">
        <v>678</v>
      </c>
      <c r="C11" s="8">
        <v>1</v>
      </c>
      <c r="D11" s="8">
        <v>13</v>
      </c>
      <c r="E11" s="336">
        <v>14</v>
      </c>
      <c r="F11" s="339">
        <v>3.0000000000000001E-3</v>
      </c>
    </row>
    <row r="12" spans="1:9" x14ac:dyDescent="0.35">
      <c r="B12" s="334" t="s">
        <v>679</v>
      </c>
      <c r="C12" s="8">
        <v>8</v>
      </c>
      <c r="D12" s="8">
        <v>89</v>
      </c>
      <c r="E12" s="336">
        <v>97</v>
      </c>
      <c r="F12" s="339">
        <v>2.1000000000000001E-2</v>
      </c>
    </row>
    <row r="13" spans="1:9" x14ac:dyDescent="0.35">
      <c r="B13" s="334" t="s">
        <v>9</v>
      </c>
      <c r="C13" s="8">
        <v>10</v>
      </c>
      <c r="D13" s="8">
        <v>125</v>
      </c>
      <c r="E13" s="336">
        <v>135</v>
      </c>
      <c r="F13" s="339">
        <v>0.03</v>
      </c>
    </row>
    <row r="14" spans="1:9" x14ac:dyDescent="0.35">
      <c r="B14" s="334" t="s">
        <v>10</v>
      </c>
      <c r="C14" s="8">
        <v>365</v>
      </c>
      <c r="D14" s="8" t="s">
        <v>841</v>
      </c>
      <c r="E14" s="336" t="s">
        <v>842</v>
      </c>
      <c r="F14" s="339">
        <v>0.59499999999999997</v>
      </c>
    </row>
    <row r="15" spans="1:9" x14ac:dyDescent="0.35">
      <c r="B15" s="334" t="s">
        <v>415</v>
      </c>
      <c r="C15" s="8">
        <v>9</v>
      </c>
      <c r="D15" s="8">
        <v>244</v>
      </c>
      <c r="E15" s="336">
        <v>253</v>
      </c>
      <c r="F15" s="339">
        <v>5.6000000000000001E-2</v>
      </c>
    </row>
    <row r="16" spans="1:9" x14ac:dyDescent="0.35">
      <c r="B16" s="334" t="s">
        <v>416</v>
      </c>
      <c r="C16" s="8">
        <v>6</v>
      </c>
      <c r="D16" s="8">
        <v>54</v>
      </c>
      <c r="E16" s="336">
        <v>60</v>
      </c>
      <c r="F16" s="339">
        <v>1.2999999999999999E-2</v>
      </c>
    </row>
    <row r="17" spans="2:6" x14ac:dyDescent="0.35">
      <c r="B17" s="334" t="s">
        <v>417</v>
      </c>
      <c r="C17" s="8">
        <v>13</v>
      </c>
      <c r="D17" s="8">
        <v>104</v>
      </c>
      <c r="E17" s="336">
        <v>117</v>
      </c>
      <c r="F17" s="339">
        <v>2.5999999999999999E-2</v>
      </c>
    </row>
    <row r="18" spans="2:6" x14ac:dyDescent="0.35">
      <c r="B18" s="334" t="s">
        <v>418</v>
      </c>
      <c r="C18" s="8">
        <v>3</v>
      </c>
      <c r="D18" s="8">
        <v>31</v>
      </c>
      <c r="E18" s="336">
        <v>34</v>
      </c>
      <c r="F18" s="339">
        <v>8.0000000000000002E-3</v>
      </c>
    </row>
    <row r="19" spans="2:6" x14ac:dyDescent="0.35">
      <c r="B19" s="334" t="s">
        <v>419</v>
      </c>
      <c r="C19" s="8">
        <v>1</v>
      </c>
      <c r="D19" s="8">
        <v>13</v>
      </c>
      <c r="E19" s="336">
        <v>14</v>
      </c>
      <c r="F19" s="339">
        <v>3.0000000000000001E-3</v>
      </c>
    </row>
    <row r="20" spans="2:6" x14ac:dyDescent="0.35">
      <c r="B20" s="334" t="s">
        <v>839</v>
      </c>
      <c r="C20" s="8">
        <v>1</v>
      </c>
      <c r="D20" s="8">
        <v>28</v>
      </c>
      <c r="E20" s="336">
        <v>29</v>
      </c>
      <c r="F20" s="339">
        <v>6.0000000000000001E-3</v>
      </c>
    </row>
    <row r="21" spans="2:6" x14ac:dyDescent="0.35">
      <c r="B21" s="334" t="s">
        <v>11</v>
      </c>
      <c r="C21" s="8">
        <v>1</v>
      </c>
      <c r="D21" s="8">
        <v>15</v>
      </c>
      <c r="E21" s="336">
        <v>16</v>
      </c>
      <c r="F21" s="339">
        <v>4.0000000000000001E-3</v>
      </c>
    </row>
    <row r="22" spans="2:6" x14ac:dyDescent="0.35">
      <c r="B22" s="334" t="s">
        <v>421</v>
      </c>
      <c r="C22" s="8" t="s">
        <v>5</v>
      </c>
      <c r="D22" s="8">
        <v>13</v>
      </c>
      <c r="E22" s="336">
        <v>13</v>
      </c>
      <c r="F22" s="339">
        <v>3.0000000000000001E-3</v>
      </c>
    </row>
    <row r="23" spans="2:6" x14ac:dyDescent="0.35">
      <c r="B23" s="334" t="s">
        <v>12</v>
      </c>
      <c r="C23" s="8">
        <v>16</v>
      </c>
      <c r="D23" s="8">
        <v>371</v>
      </c>
      <c r="E23" s="336">
        <v>387</v>
      </c>
      <c r="F23" s="339">
        <v>8.5999999999999993E-2</v>
      </c>
    </row>
    <row r="24" spans="2:6" x14ac:dyDescent="0.35">
      <c r="B24" s="334" t="s">
        <v>681</v>
      </c>
      <c r="C24" s="8" t="s">
        <v>5</v>
      </c>
      <c r="D24" s="8">
        <v>7</v>
      </c>
      <c r="E24" s="336">
        <v>7</v>
      </c>
      <c r="F24" s="339">
        <v>2E-3</v>
      </c>
    </row>
    <row r="25" spans="2:6" x14ac:dyDescent="0.35">
      <c r="B25" s="334" t="s">
        <v>424</v>
      </c>
      <c r="C25" s="8">
        <v>8</v>
      </c>
      <c r="D25" s="8">
        <v>30</v>
      </c>
      <c r="E25" s="336">
        <v>38</v>
      </c>
      <c r="F25" s="339">
        <v>8.0000000000000002E-3</v>
      </c>
    </row>
    <row r="26" spans="2:6" x14ac:dyDescent="0.35">
      <c r="B26" s="334" t="s">
        <v>13</v>
      </c>
      <c r="C26" s="8">
        <v>2</v>
      </c>
      <c r="D26" s="8">
        <v>126</v>
      </c>
      <c r="E26" s="336">
        <v>128</v>
      </c>
      <c r="F26" s="339">
        <v>2.8000000000000001E-2</v>
      </c>
    </row>
    <row r="27" spans="2:6" x14ac:dyDescent="0.35">
      <c r="B27" s="334" t="s">
        <v>682</v>
      </c>
      <c r="C27" s="8">
        <v>3</v>
      </c>
      <c r="D27" s="8">
        <v>21</v>
      </c>
      <c r="E27" s="336">
        <v>24</v>
      </c>
      <c r="F27" s="339">
        <v>5.0000000000000001E-3</v>
      </c>
    </row>
    <row r="28" spans="2:6" x14ac:dyDescent="0.35">
      <c r="B28" s="334" t="s">
        <v>427</v>
      </c>
      <c r="C28" s="8">
        <v>2</v>
      </c>
      <c r="D28" s="8">
        <v>11</v>
      </c>
      <c r="E28" s="336">
        <v>13</v>
      </c>
      <c r="F28" s="339">
        <v>3.0000000000000001E-3</v>
      </c>
    </row>
    <row r="29" spans="2:6" x14ac:dyDescent="0.35">
      <c r="B29" s="334" t="s">
        <v>428</v>
      </c>
      <c r="C29" s="8">
        <v>7</v>
      </c>
      <c r="D29" s="8">
        <v>56</v>
      </c>
      <c r="E29" s="336">
        <v>63</v>
      </c>
      <c r="F29" s="339">
        <v>1.4E-2</v>
      </c>
    </row>
    <row r="30" spans="2:6" x14ac:dyDescent="0.35">
      <c r="B30" s="341" t="s">
        <v>429</v>
      </c>
      <c r="C30" s="206">
        <v>5</v>
      </c>
      <c r="D30" s="206">
        <v>30</v>
      </c>
      <c r="E30" s="387">
        <v>35</v>
      </c>
      <c r="F30" s="342">
        <v>8.0000000000000002E-3</v>
      </c>
    </row>
    <row r="31" spans="2:6" x14ac:dyDescent="0.35">
      <c r="B31" s="90" t="s">
        <v>14</v>
      </c>
      <c r="C31" s="48">
        <v>517</v>
      </c>
      <c r="D31" s="48" t="s">
        <v>832</v>
      </c>
      <c r="E31" s="345" t="s">
        <v>826</v>
      </c>
      <c r="F31" s="343">
        <v>1</v>
      </c>
    </row>
  </sheetData>
  <hyperlinks>
    <hyperlink ref="I1" location="'Retr Basc par prov&amp;Age'!A1" display="Variable suivante" xr:uid="{CE9FCD47-C188-432E-9A09-D0ED9AC00F44}"/>
    <hyperlink ref="I2" location="'Retr basc par prov&amp;grade'!A1" display="Variable précédente" xr:uid="{6486644F-732A-4967-97DC-31011C479E0B}"/>
  </hyperlinks>
  <pageMargins left="0.7" right="0.7" top="0.75" bottom="0.75" header="0.3" footer="0.3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9D68-7337-45E7-9926-4A8A42810ED7}">
  <sheetPr>
    <tabColor theme="0"/>
  </sheetPr>
  <dimension ref="A1:I31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5.58203125" style="248" customWidth="1"/>
    <col min="3" max="3" width="12.33203125" style="248" customWidth="1"/>
    <col min="4" max="5" width="13.08203125" style="248" customWidth="1"/>
    <col min="6" max="6" width="12.83203125" style="248" customWidth="1"/>
    <col min="7" max="8" width="13.08203125" style="248" customWidth="1"/>
    <col min="9" max="16384" width="10.6640625" style="248"/>
  </cols>
  <sheetData>
    <row r="1" spans="1:9" x14ac:dyDescent="0.35">
      <c r="A1" s="249"/>
      <c r="B1" s="249"/>
      <c r="C1" s="249"/>
      <c r="D1" s="249"/>
      <c r="I1" s="250" t="s">
        <v>260</v>
      </c>
    </row>
    <row r="2" spans="1:9" ht="18" x14ac:dyDescent="0.4">
      <c r="A2" s="249"/>
      <c r="B2" s="251" t="s">
        <v>843</v>
      </c>
      <c r="C2" s="249"/>
      <c r="D2" s="249"/>
      <c r="I2" s="252" t="s">
        <v>261</v>
      </c>
    </row>
    <row r="4" spans="1:9" x14ac:dyDescent="0.35">
      <c r="B4" s="49" t="s">
        <v>16</v>
      </c>
      <c r="C4" s="49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</row>
    <row r="5" spans="1:9" x14ac:dyDescent="0.35">
      <c r="B5" s="239" t="s">
        <v>674</v>
      </c>
      <c r="C5" s="8" t="s">
        <v>5</v>
      </c>
      <c r="D5" s="8" t="s">
        <v>5</v>
      </c>
      <c r="E5" s="8" t="s">
        <v>5</v>
      </c>
      <c r="F5" s="8">
        <v>1</v>
      </c>
      <c r="G5" s="8">
        <v>3</v>
      </c>
      <c r="H5" s="107">
        <v>4</v>
      </c>
    </row>
    <row r="6" spans="1:9" x14ac:dyDescent="0.35">
      <c r="B6" s="334" t="s">
        <v>8</v>
      </c>
      <c r="C6" s="8">
        <v>22</v>
      </c>
      <c r="D6" s="8">
        <v>31</v>
      </c>
      <c r="E6" s="8">
        <v>33</v>
      </c>
      <c r="F6" s="8">
        <v>28</v>
      </c>
      <c r="G6" s="8">
        <v>50</v>
      </c>
      <c r="H6" s="107">
        <v>164</v>
      </c>
    </row>
    <row r="7" spans="1:9" x14ac:dyDescent="0.35">
      <c r="B7" s="334" t="s">
        <v>675</v>
      </c>
      <c r="C7" s="8">
        <v>1</v>
      </c>
      <c r="D7" s="8">
        <v>8</v>
      </c>
      <c r="E7" s="8">
        <v>15</v>
      </c>
      <c r="F7" s="8">
        <v>28</v>
      </c>
      <c r="G7" s="8">
        <v>75</v>
      </c>
      <c r="H7" s="107">
        <v>127</v>
      </c>
    </row>
    <row r="8" spans="1:9" x14ac:dyDescent="0.35">
      <c r="B8" s="334" t="s">
        <v>676</v>
      </c>
      <c r="C8" s="8" t="s">
        <v>5</v>
      </c>
      <c r="D8" s="8">
        <v>2</v>
      </c>
      <c r="E8" s="8">
        <v>4</v>
      </c>
      <c r="F8" s="8">
        <v>3</v>
      </c>
      <c r="G8" s="8">
        <v>17</v>
      </c>
      <c r="H8" s="107">
        <v>26</v>
      </c>
    </row>
    <row r="9" spans="1:9" x14ac:dyDescent="0.35">
      <c r="B9" s="334" t="s">
        <v>677</v>
      </c>
      <c r="C9" s="8" t="s">
        <v>5</v>
      </c>
      <c r="D9" s="8">
        <v>2</v>
      </c>
      <c r="E9" s="8">
        <v>4</v>
      </c>
      <c r="F9" s="8">
        <v>5</v>
      </c>
      <c r="G9" s="8">
        <v>8</v>
      </c>
      <c r="H9" s="107">
        <v>19</v>
      </c>
    </row>
    <row r="10" spans="1:9" x14ac:dyDescent="0.35">
      <c r="B10" s="334" t="s">
        <v>411</v>
      </c>
      <c r="C10" s="8" t="s">
        <v>5</v>
      </c>
      <c r="D10" s="8">
        <v>1</v>
      </c>
      <c r="E10" s="8">
        <v>1</v>
      </c>
      <c r="F10" s="8">
        <v>4</v>
      </c>
      <c r="G10" s="8">
        <v>7</v>
      </c>
      <c r="H10" s="107">
        <v>13</v>
      </c>
    </row>
    <row r="11" spans="1:9" x14ac:dyDescent="0.35">
      <c r="B11" s="334" t="s">
        <v>678</v>
      </c>
      <c r="C11" s="8" t="s">
        <v>5</v>
      </c>
      <c r="D11" s="8">
        <v>1</v>
      </c>
      <c r="E11" s="8">
        <v>7</v>
      </c>
      <c r="F11" s="8">
        <v>6</v>
      </c>
      <c r="G11" s="8" t="s">
        <v>5</v>
      </c>
      <c r="H11" s="107">
        <v>14</v>
      </c>
    </row>
    <row r="12" spans="1:9" x14ac:dyDescent="0.35">
      <c r="B12" s="334" t="s">
        <v>837</v>
      </c>
      <c r="C12" s="8"/>
      <c r="D12" s="8">
        <v>10</v>
      </c>
      <c r="E12" s="8">
        <v>16</v>
      </c>
      <c r="F12" s="8">
        <v>14</v>
      </c>
      <c r="G12" s="8">
        <v>55</v>
      </c>
      <c r="H12" s="107">
        <v>95</v>
      </c>
    </row>
    <row r="13" spans="1:9" x14ac:dyDescent="0.35">
      <c r="B13" s="334" t="s">
        <v>838</v>
      </c>
      <c r="C13" s="8">
        <v>2</v>
      </c>
      <c r="D13" s="8">
        <v>3</v>
      </c>
      <c r="E13" s="8">
        <v>14</v>
      </c>
      <c r="F13" s="8">
        <v>25</v>
      </c>
      <c r="G13" s="8">
        <v>93</v>
      </c>
      <c r="H13" s="107">
        <v>137</v>
      </c>
    </row>
    <row r="14" spans="1:9" x14ac:dyDescent="0.35">
      <c r="B14" s="334" t="s">
        <v>10</v>
      </c>
      <c r="C14" s="8">
        <v>34</v>
      </c>
      <c r="D14" s="8">
        <v>207</v>
      </c>
      <c r="E14" s="8">
        <v>464</v>
      </c>
      <c r="F14" s="8">
        <v>673</v>
      </c>
      <c r="G14" s="8">
        <v>1314</v>
      </c>
      <c r="H14" s="107" t="s">
        <v>842</v>
      </c>
    </row>
    <row r="15" spans="1:9" x14ac:dyDescent="0.35">
      <c r="B15" s="334" t="s">
        <v>415</v>
      </c>
      <c r="C15" s="8">
        <v>5</v>
      </c>
      <c r="D15" s="8">
        <v>35</v>
      </c>
      <c r="E15" s="8">
        <v>46</v>
      </c>
      <c r="F15" s="8">
        <v>39</v>
      </c>
      <c r="G15" s="8">
        <v>128</v>
      </c>
      <c r="H15" s="107">
        <v>253</v>
      </c>
    </row>
    <row r="16" spans="1:9" x14ac:dyDescent="0.35">
      <c r="B16" s="334" t="s">
        <v>416</v>
      </c>
      <c r="C16" s="8">
        <v>15</v>
      </c>
      <c r="D16" s="8">
        <v>18</v>
      </c>
      <c r="E16" s="8">
        <v>10</v>
      </c>
      <c r="F16" s="8">
        <v>5</v>
      </c>
      <c r="G16" s="8">
        <v>12</v>
      </c>
      <c r="H16" s="107">
        <v>60</v>
      </c>
    </row>
    <row r="17" spans="2:8" x14ac:dyDescent="0.35">
      <c r="B17" s="334" t="s">
        <v>417</v>
      </c>
      <c r="C17" s="8">
        <v>10</v>
      </c>
      <c r="D17" s="8">
        <v>24</v>
      </c>
      <c r="E17" s="8">
        <v>25</v>
      </c>
      <c r="F17" s="8">
        <v>18</v>
      </c>
      <c r="G17" s="8">
        <v>40</v>
      </c>
      <c r="H17" s="107">
        <v>117</v>
      </c>
    </row>
    <row r="18" spans="2:8" x14ac:dyDescent="0.35">
      <c r="B18" s="334" t="s">
        <v>418</v>
      </c>
      <c r="C18" s="8">
        <v>2</v>
      </c>
      <c r="D18" s="8">
        <v>2</v>
      </c>
      <c r="E18" s="8">
        <v>11</v>
      </c>
      <c r="F18" s="8">
        <v>4</v>
      </c>
      <c r="G18" s="8">
        <v>15</v>
      </c>
      <c r="H18" s="107">
        <v>34</v>
      </c>
    </row>
    <row r="19" spans="2:8" x14ac:dyDescent="0.35">
      <c r="B19" s="334" t="s">
        <v>419</v>
      </c>
      <c r="C19" s="8" t="s">
        <v>5</v>
      </c>
      <c r="D19" s="8">
        <v>1</v>
      </c>
      <c r="E19" s="8">
        <v>3</v>
      </c>
      <c r="F19" s="8">
        <v>2</v>
      </c>
      <c r="G19" s="8">
        <v>8</v>
      </c>
      <c r="H19" s="107">
        <v>14</v>
      </c>
    </row>
    <row r="20" spans="2:8" x14ac:dyDescent="0.35">
      <c r="B20" s="334" t="s">
        <v>839</v>
      </c>
      <c r="C20" s="8" t="s">
        <v>5</v>
      </c>
      <c r="D20" s="8">
        <v>3</v>
      </c>
      <c r="E20" s="8">
        <v>3</v>
      </c>
      <c r="F20" s="8">
        <v>5</v>
      </c>
      <c r="G20" s="8">
        <v>18</v>
      </c>
      <c r="H20" s="107">
        <v>29</v>
      </c>
    </row>
    <row r="21" spans="2:8" x14ac:dyDescent="0.35">
      <c r="B21" s="334" t="s">
        <v>11</v>
      </c>
      <c r="C21" s="8" t="s">
        <v>5</v>
      </c>
      <c r="D21" s="8">
        <v>4</v>
      </c>
      <c r="E21" s="8">
        <v>4</v>
      </c>
      <c r="F21" s="8">
        <v>3</v>
      </c>
      <c r="G21" s="8">
        <v>5</v>
      </c>
      <c r="H21" s="107">
        <v>16</v>
      </c>
    </row>
    <row r="22" spans="2:8" x14ac:dyDescent="0.35">
      <c r="B22" s="334" t="s">
        <v>421</v>
      </c>
      <c r="C22" s="8" t="s">
        <v>5</v>
      </c>
      <c r="D22" s="8">
        <v>3</v>
      </c>
      <c r="E22" s="8">
        <v>3</v>
      </c>
      <c r="F22" s="8"/>
      <c r="G22" s="8">
        <v>7</v>
      </c>
      <c r="H22" s="107">
        <v>13</v>
      </c>
    </row>
    <row r="23" spans="2:8" x14ac:dyDescent="0.35">
      <c r="B23" s="334" t="s">
        <v>12</v>
      </c>
      <c r="C23" s="8">
        <v>9</v>
      </c>
      <c r="D23" s="8">
        <v>22</v>
      </c>
      <c r="E23" s="8">
        <v>69</v>
      </c>
      <c r="F23" s="8">
        <v>106</v>
      </c>
      <c r="G23" s="8">
        <v>181</v>
      </c>
      <c r="H23" s="107">
        <v>387</v>
      </c>
    </row>
    <row r="24" spans="2:8" x14ac:dyDescent="0.35">
      <c r="B24" s="334" t="s">
        <v>681</v>
      </c>
      <c r="C24" s="8" t="s">
        <v>5</v>
      </c>
      <c r="D24" s="8">
        <v>1</v>
      </c>
      <c r="E24" s="8">
        <v>2</v>
      </c>
      <c r="F24" s="8">
        <v>2</v>
      </c>
      <c r="G24" s="8">
        <v>2</v>
      </c>
      <c r="H24" s="107">
        <v>7</v>
      </c>
    </row>
    <row r="25" spans="2:8" x14ac:dyDescent="0.35">
      <c r="B25" s="334" t="s">
        <v>424</v>
      </c>
      <c r="C25" s="8">
        <v>2</v>
      </c>
      <c r="D25" s="8">
        <v>2</v>
      </c>
      <c r="E25" s="8">
        <v>8</v>
      </c>
      <c r="F25" s="8">
        <v>12</v>
      </c>
      <c r="G25" s="8">
        <v>14</v>
      </c>
      <c r="H25" s="107">
        <v>38</v>
      </c>
    </row>
    <row r="26" spans="2:8" x14ac:dyDescent="0.35">
      <c r="B26" s="334" t="s">
        <v>13</v>
      </c>
      <c r="C26" s="8">
        <v>4</v>
      </c>
      <c r="D26" s="8">
        <v>21</v>
      </c>
      <c r="E26" s="8">
        <v>26</v>
      </c>
      <c r="F26" s="8">
        <v>24</v>
      </c>
      <c r="G26" s="8">
        <v>53</v>
      </c>
      <c r="H26" s="107">
        <v>128</v>
      </c>
    </row>
    <row r="27" spans="2:8" x14ac:dyDescent="0.35">
      <c r="B27" s="334" t="s">
        <v>682</v>
      </c>
      <c r="C27" s="8">
        <v>3</v>
      </c>
      <c r="D27" s="8">
        <v>3</v>
      </c>
      <c r="E27" s="8">
        <v>6</v>
      </c>
      <c r="F27" s="8">
        <v>6</v>
      </c>
      <c r="G27" s="8">
        <v>6</v>
      </c>
      <c r="H27" s="107">
        <v>24</v>
      </c>
    </row>
    <row r="28" spans="2:8" x14ac:dyDescent="0.35">
      <c r="B28" s="334" t="s">
        <v>427</v>
      </c>
      <c r="C28" s="8" t="s">
        <v>5</v>
      </c>
      <c r="D28" s="8">
        <v>1</v>
      </c>
      <c r="E28" s="8">
        <v>3</v>
      </c>
      <c r="F28" s="8">
        <v>3</v>
      </c>
      <c r="G28" s="8">
        <v>6</v>
      </c>
      <c r="H28" s="107">
        <v>13</v>
      </c>
    </row>
    <row r="29" spans="2:8" x14ac:dyDescent="0.35">
      <c r="B29" s="334" t="s">
        <v>428</v>
      </c>
      <c r="C29" s="8">
        <v>5</v>
      </c>
      <c r="D29" s="8">
        <v>15</v>
      </c>
      <c r="E29" s="8">
        <v>7</v>
      </c>
      <c r="F29" s="8">
        <v>7</v>
      </c>
      <c r="G29" s="8">
        <v>29</v>
      </c>
      <c r="H29" s="107">
        <v>63</v>
      </c>
    </row>
    <row r="30" spans="2:8" x14ac:dyDescent="0.35">
      <c r="B30" s="404" t="s">
        <v>429</v>
      </c>
      <c r="C30" s="52">
        <v>6</v>
      </c>
      <c r="D30" s="52">
        <v>2</v>
      </c>
      <c r="E30" s="52">
        <v>5</v>
      </c>
      <c r="F30" s="52">
        <v>10</v>
      </c>
      <c r="G30" s="52">
        <v>12</v>
      </c>
      <c r="H30" s="414">
        <v>35</v>
      </c>
    </row>
    <row r="31" spans="2:8" x14ac:dyDescent="0.35">
      <c r="B31" s="49" t="s">
        <v>14</v>
      </c>
      <c r="C31" s="54">
        <v>120</v>
      </c>
      <c r="D31" s="54">
        <v>422</v>
      </c>
      <c r="E31" s="54">
        <v>789</v>
      </c>
      <c r="F31" s="54" t="s">
        <v>559</v>
      </c>
      <c r="G31" s="54" t="s">
        <v>834</v>
      </c>
      <c r="H31" s="280" t="s">
        <v>826</v>
      </c>
    </row>
  </sheetData>
  <hyperlinks>
    <hyperlink ref="I1" location="'Effectifs retr Basc dec&amp; nb Enf'!A1" display="Variable suivante" xr:uid="{55D80EDC-0517-4AB7-8767-A01A8AC9A6FE}"/>
    <hyperlink ref="I2" location="'Retr Basc par prov&amp;sexe'!A1" display="Variable précédente" xr:uid="{49418401-E856-4162-B246-E8D68379E3ED}"/>
  </hyperlinks>
  <pageMargins left="0.7" right="0.7" top="0.75" bottom="0.75" header="0.3" footer="0.3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2F960-4F16-4351-862A-C7711260AF4D}">
  <sheetPr>
    <tabColor theme="0"/>
  </sheetPr>
  <dimension ref="A1:H16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3.25" style="248" customWidth="1"/>
    <col min="3" max="3" width="22.58203125" style="248" customWidth="1"/>
    <col min="4" max="4" width="24.58203125" style="248" customWidth="1"/>
    <col min="5" max="16384" width="10.6640625" style="248"/>
  </cols>
  <sheetData>
    <row r="1" spans="1:8" x14ac:dyDescent="0.35">
      <c r="A1" s="249"/>
      <c r="B1" s="249"/>
      <c r="C1" s="249"/>
      <c r="D1" s="249"/>
      <c r="H1" s="250" t="s">
        <v>260</v>
      </c>
    </row>
    <row r="2" spans="1:8" ht="18" x14ac:dyDescent="0.4">
      <c r="A2" s="249"/>
      <c r="B2" s="251" t="s">
        <v>806</v>
      </c>
      <c r="C2" s="249"/>
      <c r="D2" s="249"/>
      <c r="H2" s="252" t="s">
        <v>261</v>
      </c>
    </row>
    <row r="3" spans="1:8" ht="18" x14ac:dyDescent="0.4">
      <c r="A3" s="249"/>
      <c r="B3" s="251"/>
      <c r="C3" s="249"/>
      <c r="D3" s="249"/>
      <c r="H3" s="252"/>
    </row>
    <row r="4" spans="1:8" x14ac:dyDescent="0.35">
      <c r="B4" s="49" t="s">
        <v>101</v>
      </c>
      <c r="C4" s="49" t="s">
        <v>844</v>
      </c>
      <c r="D4" s="54" t="s">
        <v>845</v>
      </c>
    </row>
    <row r="5" spans="1:8" x14ac:dyDescent="0.35">
      <c r="B5" s="239" t="s">
        <v>59</v>
      </c>
      <c r="C5" s="8">
        <v>474</v>
      </c>
      <c r="D5" s="8">
        <v>44</v>
      </c>
    </row>
    <row r="6" spans="1:8" x14ac:dyDescent="0.35">
      <c r="B6" s="334" t="s">
        <v>60</v>
      </c>
      <c r="C6" s="8">
        <v>481</v>
      </c>
      <c r="D6" s="8">
        <v>33</v>
      </c>
    </row>
    <row r="7" spans="1:8" x14ac:dyDescent="0.35">
      <c r="B7" s="334" t="s">
        <v>61</v>
      </c>
      <c r="C7" s="8">
        <v>962</v>
      </c>
      <c r="D7" s="8">
        <v>89</v>
      </c>
    </row>
    <row r="8" spans="1:8" x14ac:dyDescent="0.35">
      <c r="B8" s="334" t="s">
        <v>62</v>
      </c>
      <c r="C8" s="8" t="s">
        <v>846</v>
      </c>
      <c r="D8" s="8">
        <v>112</v>
      </c>
    </row>
    <row r="9" spans="1:8" x14ac:dyDescent="0.35">
      <c r="B9" s="334" t="s">
        <v>63</v>
      </c>
      <c r="C9" s="8" t="s">
        <v>847</v>
      </c>
      <c r="D9" s="8">
        <v>125</v>
      </c>
    </row>
    <row r="10" spans="1:8" x14ac:dyDescent="0.35">
      <c r="B10" s="334" t="s">
        <v>64</v>
      </c>
      <c r="C10" s="8" t="s">
        <v>848</v>
      </c>
      <c r="D10" s="8">
        <v>77</v>
      </c>
    </row>
    <row r="11" spans="1:8" x14ac:dyDescent="0.35">
      <c r="B11" s="334" t="s">
        <v>65</v>
      </c>
      <c r="C11" s="8" t="s">
        <v>476</v>
      </c>
      <c r="D11" s="8">
        <v>102</v>
      </c>
    </row>
    <row r="12" spans="1:8" x14ac:dyDescent="0.35">
      <c r="B12" s="334" t="s">
        <v>66</v>
      </c>
      <c r="C12" s="8">
        <v>940</v>
      </c>
      <c r="D12" s="8">
        <v>71</v>
      </c>
    </row>
    <row r="13" spans="1:8" x14ac:dyDescent="0.35">
      <c r="B13" s="334" t="s">
        <v>67</v>
      </c>
      <c r="C13" s="8">
        <v>460</v>
      </c>
      <c r="D13" s="8">
        <v>39</v>
      </c>
    </row>
    <row r="14" spans="1:8" x14ac:dyDescent="0.35">
      <c r="B14" s="334" t="s">
        <v>68</v>
      </c>
      <c r="C14" s="8">
        <v>245</v>
      </c>
      <c r="D14" s="8">
        <v>13</v>
      </c>
    </row>
    <row r="15" spans="1:8" x14ac:dyDescent="0.35">
      <c r="B15" s="317" t="s">
        <v>69</v>
      </c>
      <c r="C15" s="326">
        <v>162</v>
      </c>
      <c r="D15" s="326">
        <v>14</v>
      </c>
    </row>
    <row r="16" spans="1:8" x14ac:dyDescent="0.35">
      <c r="B16" s="49" t="s">
        <v>14</v>
      </c>
      <c r="C16" s="54" t="s">
        <v>849</v>
      </c>
      <c r="D16" s="54">
        <v>719</v>
      </c>
    </row>
  </sheetData>
  <hyperlinks>
    <hyperlink ref="H1" location="'Prest servies Ass Basc'!A1" display="Variable suivante" xr:uid="{9B18BE37-91A4-41BD-B34A-74A1CCC2E910}"/>
    <hyperlink ref="H2" location="'Retr Basc par prov&amp;Age'!A1" display="Variable précédente" xr:uid="{877835B3-8A2D-4B6D-ABD8-5FD5F1A01A35}"/>
  </hyperlinks>
  <pageMargins left="0.7" right="0.7" top="0.75" bottom="0.75" header="0.3" footer="0.3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4F3A-277A-466D-8BDB-DC2AFD4B4675}">
  <dimension ref="A1:G9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22.1640625" style="248" customWidth="1"/>
    <col min="3" max="3" width="36.83203125" style="248" customWidth="1"/>
    <col min="4" max="16384" width="10.6640625" style="248"/>
  </cols>
  <sheetData>
    <row r="1" spans="1:7" x14ac:dyDescent="0.35">
      <c r="A1" s="249"/>
      <c r="B1" s="249"/>
      <c r="C1" s="249"/>
      <c r="G1" s="250" t="s">
        <v>260</v>
      </c>
    </row>
    <row r="2" spans="1:7" ht="18" x14ac:dyDescent="0.4">
      <c r="A2" s="249"/>
      <c r="B2" s="251" t="s">
        <v>797</v>
      </c>
      <c r="C2" s="249"/>
      <c r="G2" s="252" t="s">
        <v>261</v>
      </c>
    </row>
    <row r="3" spans="1:7" ht="18" x14ac:dyDescent="0.4">
      <c r="A3" s="249"/>
      <c r="B3" s="251"/>
      <c r="C3" s="249"/>
      <c r="G3" s="252"/>
    </row>
    <row r="4" spans="1:7" x14ac:dyDescent="0.35">
      <c r="B4" s="49" t="s">
        <v>86</v>
      </c>
      <c r="C4" s="54">
        <v>2023</v>
      </c>
    </row>
    <row r="5" spans="1:7" x14ac:dyDescent="0.35">
      <c r="B5" s="239" t="s">
        <v>87</v>
      </c>
      <c r="C5" s="383" t="s">
        <v>850</v>
      </c>
    </row>
    <row r="6" spans="1:7" x14ac:dyDescent="0.35">
      <c r="B6" s="341" t="s">
        <v>378</v>
      </c>
      <c r="C6" s="415" t="s">
        <v>851</v>
      </c>
    </row>
    <row r="7" spans="1:7" x14ac:dyDescent="0.35">
      <c r="B7" s="90" t="s">
        <v>14</v>
      </c>
      <c r="C7" s="416" t="s">
        <v>852</v>
      </c>
    </row>
    <row r="8" spans="1:7" x14ac:dyDescent="0.35">
      <c r="B8" s="334" t="s">
        <v>4</v>
      </c>
      <c r="C8" s="383" t="s">
        <v>853</v>
      </c>
    </row>
    <row r="9" spans="1:7" x14ac:dyDescent="0.35">
      <c r="B9" s="49" t="s">
        <v>179</v>
      </c>
      <c r="C9" s="417">
        <v>1.8833</v>
      </c>
    </row>
  </sheetData>
  <hyperlinks>
    <hyperlink ref="G1" location="'Age&amp;pension moyen basc'!A1" display="Variable suivante" xr:uid="{4BACCF02-6BC2-4307-A507-7A066B277195}"/>
    <hyperlink ref="G2" location="'Effectifs retr Basc dec&amp; nb Enf'!A1" display="Variable précédente" xr:uid="{32094880-A9FF-4234-B04D-FC18173DFBBB}"/>
  </hyperlinks>
  <pageMargins left="0.7" right="0.7" top="0.75" bottom="0.75" header="0.3" footer="0.3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652B-F4DD-435C-B163-08ADCA6D8A41}">
  <sheetPr>
    <tabColor theme="0"/>
  </sheetPr>
  <dimension ref="A1:H16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7.9140625" style="248" customWidth="1"/>
    <col min="3" max="3" width="11.6640625" style="248" customWidth="1"/>
    <col min="4" max="4" width="20.1640625" style="248" customWidth="1"/>
    <col min="5" max="5" width="41.1640625" style="248" customWidth="1"/>
    <col min="6" max="16384" width="10.6640625" style="248"/>
  </cols>
  <sheetData>
    <row r="1" spans="1:8" x14ac:dyDescent="0.35">
      <c r="A1" s="249"/>
      <c r="B1" s="249"/>
      <c r="C1" s="249"/>
      <c r="D1" s="249"/>
      <c r="H1" s="448" t="s">
        <v>260</v>
      </c>
    </row>
    <row r="2" spans="1:8" ht="18" x14ac:dyDescent="0.4">
      <c r="A2" s="249"/>
      <c r="B2" s="251" t="s">
        <v>1115</v>
      </c>
      <c r="C2" s="249"/>
      <c r="D2" s="249"/>
      <c r="H2" s="449" t="s">
        <v>261</v>
      </c>
    </row>
    <row r="3" spans="1:8" ht="18" x14ac:dyDescent="0.4">
      <c r="A3" s="249"/>
      <c r="B3" s="251"/>
      <c r="C3" s="249"/>
      <c r="D3" s="249"/>
      <c r="H3" s="252"/>
    </row>
    <row r="4" spans="1:8" x14ac:dyDescent="0.35">
      <c r="B4" s="49" t="s">
        <v>706</v>
      </c>
      <c r="C4" s="54" t="s">
        <v>707</v>
      </c>
      <c r="D4" s="457" t="s">
        <v>708</v>
      </c>
      <c r="E4" s="49" t="s">
        <v>854</v>
      </c>
    </row>
    <row r="5" spans="1:8" x14ac:dyDescent="0.35">
      <c r="B5" s="239" t="s">
        <v>87</v>
      </c>
      <c r="C5" s="8" t="s">
        <v>83</v>
      </c>
      <c r="D5" s="55">
        <v>77</v>
      </c>
      <c r="E5" s="346" t="s">
        <v>859</v>
      </c>
    </row>
    <row r="6" spans="1:8" x14ac:dyDescent="0.35">
      <c r="B6" s="334"/>
      <c r="C6" s="8" t="s">
        <v>82</v>
      </c>
      <c r="D6" s="55">
        <v>80</v>
      </c>
      <c r="E6" s="8" t="s">
        <v>860</v>
      </c>
    </row>
    <row r="7" spans="1:8" x14ac:dyDescent="0.35">
      <c r="B7" s="49" t="s">
        <v>861</v>
      </c>
      <c r="C7" s="54"/>
      <c r="D7" s="457">
        <v>79</v>
      </c>
      <c r="E7" s="54" t="s">
        <v>862</v>
      </c>
    </row>
    <row r="11" spans="1:8" ht="18" x14ac:dyDescent="0.4">
      <c r="B11" s="251" t="s">
        <v>1092</v>
      </c>
      <c r="C11" s="249"/>
      <c r="D11" s="249"/>
      <c r="H11" s="252"/>
    </row>
    <row r="12" spans="1:8" ht="18" x14ac:dyDescent="0.4">
      <c r="B12" s="251"/>
      <c r="C12" s="249"/>
      <c r="D12" s="249"/>
      <c r="H12" s="252"/>
    </row>
    <row r="13" spans="1:8" x14ac:dyDescent="0.35">
      <c r="B13" s="49" t="s">
        <v>706</v>
      </c>
      <c r="C13" s="54" t="s">
        <v>707</v>
      </c>
      <c r="D13" s="457" t="s">
        <v>708</v>
      </c>
      <c r="E13" s="49" t="s">
        <v>854</v>
      </c>
    </row>
    <row r="14" spans="1:8" x14ac:dyDescent="0.35">
      <c r="B14" s="239" t="s">
        <v>87</v>
      </c>
      <c r="C14" s="8" t="s">
        <v>83</v>
      </c>
      <c r="D14" s="55">
        <v>77</v>
      </c>
      <c r="E14" s="346" t="s">
        <v>855</v>
      </c>
    </row>
    <row r="15" spans="1:8" x14ac:dyDescent="0.35">
      <c r="B15" s="334"/>
      <c r="C15" s="8" t="s">
        <v>82</v>
      </c>
      <c r="D15" s="55">
        <v>79</v>
      </c>
      <c r="E15" s="8" t="s">
        <v>856</v>
      </c>
    </row>
    <row r="16" spans="1:8" x14ac:dyDescent="0.35">
      <c r="B16" s="49" t="s">
        <v>857</v>
      </c>
      <c r="C16" s="54"/>
      <c r="D16" s="457">
        <v>78</v>
      </c>
      <c r="E16" s="54" t="s">
        <v>858</v>
      </c>
    </row>
  </sheetData>
  <hyperlinks>
    <hyperlink ref="H1" location="'Pension retr mens Basc'!A1" display="Variable suivante" xr:uid="{7452F591-6D4E-4F1D-A9DA-B4608ECE79DB}"/>
    <hyperlink ref="H2" location="'Prest servies Ass Basc'!A1" display="Variable précédente" xr:uid="{5850D9E2-0FA0-4CD1-8BBF-7DEE43C7E41B}"/>
  </hyperlinks>
  <pageMargins left="0.7" right="0.7" top="0.75" bottom="0.75" header="0.3" footer="0.3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521C-592C-439B-896F-24FCCF372B2F}">
  <sheetPr>
    <tabColor theme="0"/>
  </sheetPr>
  <dimension ref="A1:H21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9.1640625" style="248" customWidth="1"/>
    <col min="3" max="3" width="62" style="248" customWidth="1"/>
    <col min="4" max="16384" width="10.6640625" style="248"/>
  </cols>
  <sheetData>
    <row r="1" spans="1:8" x14ac:dyDescent="0.35">
      <c r="A1" s="249"/>
      <c r="B1" s="249"/>
      <c r="C1" s="249"/>
      <c r="D1" s="250" t="s">
        <v>260</v>
      </c>
    </row>
    <row r="2" spans="1:8" ht="18" x14ac:dyDescent="0.4">
      <c r="A2" s="249"/>
      <c r="B2" s="251" t="s">
        <v>798</v>
      </c>
      <c r="C2" s="249"/>
      <c r="D2" s="252" t="s">
        <v>261</v>
      </c>
    </row>
    <row r="3" spans="1:8" ht="18" x14ac:dyDescent="0.4">
      <c r="A3" s="249"/>
      <c r="B3" s="251"/>
      <c r="C3" s="249"/>
      <c r="D3" s="249"/>
      <c r="H3" s="252"/>
    </row>
    <row r="4" spans="1:8" x14ac:dyDescent="0.35">
      <c r="B4" s="49" t="s">
        <v>70</v>
      </c>
      <c r="C4" s="54" t="s">
        <v>88</v>
      </c>
    </row>
    <row r="5" spans="1:8" x14ac:dyDescent="0.35">
      <c r="B5" s="54">
        <v>2023</v>
      </c>
      <c r="C5" s="54" t="s">
        <v>863</v>
      </c>
    </row>
    <row r="6" spans="1:8" x14ac:dyDescent="0.35">
      <c r="B6" s="334" t="s">
        <v>92</v>
      </c>
      <c r="C6" s="8" t="s">
        <v>864</v>
      </c>
    </row>
    <row r="7" spans="1:8" x14ac:dyDescent="0.35">
      <c r="B7" s="44" t="s">
        <v>93</v>
      </c>
      <c r="C7" s="8" t="s">
        <v>865</v>
      </c>
    </row>
    <row r="8" spans="1:8" x14ac:dyDescent="0.35">
      <c r="B8" s="233" t="s">
        <v>94</v>
      </c>
      <c r="C8" s="8" t="s">
        <v>866</v>
      </c>
    </row>
    <row r="9" spans="1:8" x14ac:dyDescent="0.35">
      <c r="B9" s="90" t="s">
        <v>72</v>
      </c>
      <c r="C9" s="48" t="s">
        <v>867</v>
      </c>
    </row>
    <row r="10" spans="1:8" x14ac:dyDescent="0.35">
      <c r="B10" s="334" t="s">
        <v>95</v>
      </c>
      <c r="C10" s="8" t="s">
        <v>868</v>
      </c>
    </row>
    <row r="11" spans="1:8" x14ac:dyDescent="0.35">
      <c r="B11" s="7" t="s">
        <v>96</v>
      </c>
      <c r="C11" s="8" t="s">
        <v>869</v>
      </c>
    </row>
    <row r="12" spans="1:8" x14ac:dyDescent="0.35">
      <c r="B12" s="7" t="s">
        <v>97</v>
      </c>
      <c r="C12" s="8" t="s">
        <v>870</v>
      </c>
    </row>
    <row r="13" spans="1:8" x14ac:dyDescent="0.35">
      <c r="B13" s="90" t="s">
        <v>73</v>
      </c>
      <c r="C13" s="347" t="s">
        <v>871</v>
      </c>
    </row>
    <row r="14" spans="1:8" x14ac:dyDescent="0.35">
      <c r="B14" s="334" t="s">
        <v>98</v>
      </c>
      <c r="C14" s="8" t="s">
        <v>872</v>
      </c>
    </row>
    <row r="15" spans="1:8" x14ac:dyDescent="0.35">
      <c r="B15" s="7" t="s">
        <v>99</v>
      </c>
      <c r="C15" s="8" t="s">
        <v>873</v>
      </c>
    </row>
    <row r="16" spans="1:8" x14ac:dyDescent="0.35">
      <c r="B16" s="7" t="s">
        <v>100</v>
      </c>
      <c r="C16" s="8" t="s">
        <v>874</v>
      </c>
    </row>
    <row r="17" spans="2:3" x14ac:dyDescent="0.35">
      <c r="B17" s="90" t="s">
        <v>74</v>
      </c>
      <c r="C17" s="347" t="s">
        <v>875</v>
      </c>
    </row>
    <row r="18" spans="2:3" x14ac:dyDescent="0.35">
      <c r="B18" s="334" t="s">
        <v>89</v>
      </c>
      <c r="C18" s="8" t="s">
        <v>876</v>
      </c>
    </row>
    <row r="19" spans="2:3" x14ac:dyDescent="0.35">
      <c r="B19" s="7" t="s">
        <v>90</v>
      </c>
      <c r="C19" s="8" t="s">
        <v>877</v>
      </c>
    </row>
    <row r="20" spans="2:3" x14ac:dyDescent="0.35">
      <c r="B20" s="7" t="s">
        <v>91</v>
      </c>
      <c r="C20" s="8" t="s">
        <v>878</v>
      </c>
    </row>
    <row r="21" spans="2:3" x14ac:dyDescent="0.35">
      <c r="B21" s="90" t="s">
        <v>71</v>
      </c>
      <c r="C21" s="347" t="s">
        <v>879</v>
      </c>
    </row>
  </sheetData>
  <hyperlinks>
    <hyperlink ref="D1" location="'Pensions retr par grade Basc'!A1" display="Variable suivante" xr:uid="{D855789A-A3E9-4806-9E4A-F1A18A1D86A9}"/>
    <hyperlink ref="D2" location="'Age&amp;pension moyen basc'!A1" display="Variable précédente" xr:uid="{ED45DB97-4D2B-4CBB-9120-59FE360AE6E3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0"/>
  </sheetPr>
  <dimension ref="B1:H16"/>
  <sheetViews>
    <sheetView showGridLines="0" workbookViewId="0"/>
  </sheetViews>
  <sheetFormatPr baseColWidth="10" defaultColWidth="11" defaultRowHeight="15.5" x14ac:dyDescent="0.35"/>
  <cols>
    <col min="1" max="6" width="11" style="12"/>
    <col min="7" max="7" width="12.5" style="12" customWidth="1"/>
    <col min="8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1105</v>
      </c>
      <c r="H2" s="94" t="s">
        <v>261</v>
      </c>
    </row>
    <row r="4" spans="2:8" x14ac:dyDescent="0.35">
      <c r="B4" s="17" t="s">
        <v>101</v>
      </c>
      <c r="C4" s="13">
        <v>2019</v>
      </c>
      <c r="D4" s="13">
        <v>2020</v>
      </c>
      <c r="E4" s="13">
        <v>2021</v>
      </c>
      <c r="F4" s="13">
        <v>2022</v>
      </c>
      <c r="G4" s="365">
        <v>2023</v>
      </c>
    </row>
    <row r="5" spans="2:8" x14ac:dyDescent="0.35">
      <c r="B5" s="7" t="s">
        <v>59</v>
      </c>
      <c r="C5" s="8">
        <v>386</v>
      </c>
      <c r="D5" s="8">
        <v>394</v>
      </c>
      <c r="E5" s="8">
        <v>540</v>
      </c>
      <c r="F5" s="219">
        <v>472</v>
      </c>
      <c r="G5" s="245">
        <v>1017</v>
      </c>
      <c r="H5" s="203"/>
    </row>
    <row r="6" spans="2:8" x14ac:dyDescent="0.35">
      <c r="B6" s="7" t="s">
        <v>60</v>
      </c>
      <c r="C6" s="8">
        <v>6162</v>
      </c>
      <c r="D6" s="8">
        <v>6040</v>
      </c>
      <c r="E6" s="8">
        <v>5336</v>
      </c>
      <c r="F6" s="219" t="s">
        <v>349</v>
      </c>
      <c r="G6" s="245" t="s">
        <v>616</v>
      </c>
    </row>
    <row r="7" spans="2:8" x14ac:dyDescent="0.35">
      <c r="B7" s="7" t="s">
        <v>61</v>
      </c>
      <c r="C7" s="8">
        <v>6252</v>
      </c>
      <c r="D7" s="8">
        <v>6134</v>
      </c>
      <c r="E7" s="8">
        <v>6365</v>
      </c>
      <c r="F7" s="219" t="s">
        <v>350</v>
      </c>
      <c r="G7" s="245" t="s">
        <v>617</v>
      </c>
    </row>
    <row r="8" spans="2:8" x14ac:dyDescent="0.35">
      <c r="B8" s="7" t="s">
        <v>62</v>
      </c>
      <c r="C8" s="8">
        <v>14106</v>
      </c>
      <c r="D8" s="8">
        <v>13848</v>
      </c>
      <c r="E8" s="8">
        <v>15035</v>
      </c>
      <c r="F8" s="219" t="s">
        <v>351</v>
      </c>
      <c r="G8" s="245" t="s">
        <v>618</v>
      </c>
    </row>
    <row r="9" spans="2:8" x14ac:dyDescent="0.35">
      <c r="B9" s="7" t="s">
        <v>63</v>
      </c>
      <c r="C9" s="8">
        <v>28311</v>
      </c>
      <c r="D9" s="8">
        <v>29945</v>
      </c>
      <c r="E9" s="8">
        <v>33049</v>
      </c>
      <c r="F9" s="219" t="s">
        <v>352</v>
      </c>
      <c r="G9" s="245" t="s">
        <v>619</v>
      </c>
    </row>
    <row r="10" spans="2:8" x14ac:dyDescent="0.35">
      <c r="B10" s="7" t="s">
        <v>64</v>
      </c>
      <c r="C10" s="8">
        <v>29058</v>
      </c>
      <c r="D10" s="8">
        <v>29829</v>
      </c>
      <c r="E10" s="8">
        <v>33576</v>
      </c>
      <c r="F10" s="219" t="s">
        <v>353</v>
      </c>
      <c r="G10" s="245" t="s">
        <v>620</v>
      </c>
    </row>
    <row r="11" spans="2:8" x14ac:dyDescent="0.35">
      <c r="B11" s="7" t="s">
        <v>65</v>
      </c>
      <c r="C11" s="8">
        <v>40624</v>
      </c>
      <c r="D11" s="8">
        <v>39952</v>
      </c>
      <c r="E11" s="8">
        <v>41631</v>
      </c>
      <c r="F11" s="219" t="s">
        <v>354</v>
      </c>
      <c r="G11" s="245" t="s">
        <v>621</v>
      </c>
    </row>
    <row r="12" spans="2:8" x14ac:dyDescent="0.35">
      <c r="B12" s="7" t="s">
        <v>66</v>
      </c>
      <c r="C12" s="8">
        <v>26884</v>
      </c>
      <c r="D12" s="8">
        <v>26270</v>
      </c>
      <c r="E12" s="8">
        <v>32572</v>
      </c>
      <c r="F12" s="219" t="s">
        <v>355</v>
      </c>
      <c r="G12" s="245" t="s">
        <v>622</v>
      </c>
    </row>
    <row r="13" spans="2:8" x14ac:dyDescent="0.35">
      <c r="B13" s="7" t="s">
        <v>67</v>
      </c>
      <c r="C13" s="8">
        <v>12706</v>
      </c>
      <c r="D13" s="8">
        <v>12373</v>
      </c>
      <c r="E13" s="8">
        <v>14713</v>
      </c>
      <c r="F13" s="219" t="s">
        <v>356</v>
      </c>
      <c r="G13" s="245" t="s">
        <v>623</v>
      </c>
    </row>
    <row r="14" spans="2:8" x14ac:dyDescent="0.35">
      <c r="B14" s="7" t="s">
        <v>68</v>
      </c>
      <c r="C14" s="8">
        <v>5792</v>
      </c>
      <c r="D14" s="8">
        <v>5641</v>
      </c>
      <c r="E14" s="8">
        <v>5830</v>
      </c>
      <c r="F14" s="219" t="s">
        <v>357</v>
      </c>
      <c r="G14" s="245" t="s">
        <v>624</v>
      </c>
    </row>
    <row r="15" spans="2:8" x14ac:dyDescent="0.35">
      <c r="B15" s="18" t="s">
        <v>69</v>
      </c>
      <c r="C15" s="25">
        <v>1923</v>
      </c>
      <c r="D15" s="25">
        <v>1878</v>
      </c>
      <c r="E15" s="25">
        <v>1898</v>
      </c>
      <c r="F15" s="247" t="s">
        <v>358</v>
      </c>
      <c r="G15" s="364" t="s">
        <v>625</v>
      </c>
    </row>
    <row r="16" spans="2:8" x14ac:dyDescent="0.35">
      <c r="B16" s="89" t="s">
        <v>14</v>
      </c>
      <c r="C16" s="105">
        <v>172204</v>
      </c>
      <c r="D16" s="105">
        <v>172304</v>
      </c>
      <c r="E16" s="105">
        <v>190545</v>
      </c>
      <c r="F16" s="27" t="s">
        <v>348</v>
      </c>
      <c r="G16" s="246" t="s">
        <v>400</v>
      </c>
    </row>
  </sheetData>
  <hyperlinks>
    <hyperlink ref="H1" location="'Cotisants EPST par grade'!A1" display="Variable suivante" xr:uid="{00000000-0004-0000-0500-000000000000}"/>
    <hyperlink ref="H2" location="'Cotisants H. EPST par Adm. Pub.'!A1" display="Variable précédente" xr:uid="{00000000-0004-0000-0500-000001000000}"/>
  </hyperlinks>
  <pageMargins left="0.7" right="0.7" top="0.75" bottom="0.75" header="0.3" footer="0.3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6D497-1552-4447-A354-29AA0895D78C}">
  <sheetPr>
    <tabColor theme="0"/>
  </sheetPr>
  <dimension ref="A1:H16"/>
  <sheetViews>
    <sheetView workbookViewId="0"/>
  </sheetViews>
  <sheetFormatPr baseColWidth="10" defaultColWidth="10.6640625" defaultRowHeight="15.5" x14ac:dyDescent="0.35"/>
  <cols>
    <col min="1" max="1" width="12.25" style="248" customWidth="1"/>
    <col min="2" max="2" width="22.6640625" style="248" customWidth="1"/>
    <col min="3" max="3" width="29.6640625" style="248" customWidth="1"/>
    <col min="4" max="6" width="10.6640625" style="248"/>
    <col min="7" max="7" width="19.6640625" style="248" customWidth="1"/>
    <col min="8" max="16384" width="10.6640625" style="248"/>
  </cols>
  <sheetData>
    <row r="1" spans="1:8" x14ac:dyDescent="0.35">
      <c r="A1" s="249"/>
      <c r="B1" s="249"/>
      <c r="C1" s="249"/>
      <c r="D1" s="249"/>
      <c r="H1" s="250" t="s">
        <v>260</v>
      </c>
    </row>
    <row r="2" spans="1:8" ht="18" x14ac:dyDescent="0.4">
      <c r="A2" s="249"/>
      <c r="B2" s="251" t="s">
        <v>1177</v>
      </c>
      <c r="C2" s="249"/>
      <c r="D2" s="249"/>
      <c r="H2" s="252" t="s">
        <v>261</v>
      </c>
    </row>
    <row r="3" spans="1:8" ht="18" x14ac:dyDescent="0.4">
      <c r="A3" s="249"/>
      <c r="B3" s="251"/>
      <c r="C3" s="249"/>
      <c r="D3" s="249"/>
      <c r="H3" s="252"/>
    </row>
    <row r="4" spans="1:8" x14ac:dyDescent="0.35">
      <c r="B4" s="49" t="s">
        <v>101</v>
      </c>
      <c r="C4" s="54">
        <v>2023</v>
      </c>
    </row>
    <row r="5" spans="1:8" x14ac:dyDescent="0.35">
      <c r="B5" s="239" t="s">
        <v>59</v>
      </c>
      <c r="C5" s="8" t="s">
        <v>880</v>
      </c>
    </row>
    <row r="6" spans="1:8" x14ac:dyDescent="0.35">
      <c r="B6" s="334" t="s">
        <v>60</v>
      </c>
      <c r="C6" s="8">
        <v>502.07</v>
      </c>
    </row>
    <row r="7" spans="1:8" x14ac:dyDescent="0.35">
      <c r="B7" s="334" t="s">
        <v>61</v>
      </c>
      <c r="C7" s="8">
        <v>862.19</v>
      </c>
    </row>
    <row r="8" spans="1:8" x14ac:dyDescent="0.35">
      <c r="B8" s="334" t="s">
        <v>62</v>
      </c>
      <c r="C8" s="8" t="s">
        <v>881</v>
      </c>
    </row>
    <row r="9" spans="1:8" x14ac:dyDescent="0.35">
      <c r="B9" s="334" t="s">
        <v>63</v>
      </c>
      <c r="C9" s="8">
        <v>913.04</v>
      </c>
    </row>
    <row r="10" spans="1:8" x14ac:dyDescent="0.35">
      <c r="B10" s="334" t="s">
        <v>64</v>
      </c>
      <c r="C10" s="8">
        <v>765.83</v>
      </c>
    </row>
    <row r="11" spans="1:8" x14ac:dyDescent="0.35">
      <c r="B11" s="334" t="s">
        <v>65</v>
      </c>
      <c r="C11" s="8">
        <v>535.51</v>
      </c>
    </row>
    <row r="12" spans="1:8" x14ac:dyDescent="0.35">
      <c r="B12" s="334" t="s">
        <v>66</v>
      </c>
      <c r="C12" s="8">
        <v>434.87</v>
      </c>
    </row>
    <row r="13" spans="1:8" x14ac:dyDescent="0.35">
      <c r="B13" s="334" t="s">
        <v>67</v>
      </c>
      <c r="C13" s="8">
        <v>153.26</v>
      </c>
    </row>
    <row r="14" spans="1:8" x14ac:dyDescent="0.35">
      <c r="B14" s="334" t="s">
        <v>68</v>
      </c>
      <c r="C14" s="8">
        <v>76.28</v>
      </c>
    </row>
    <row r="15" spans="1:8" x14ac:dyDescent="0.35">
      <c r="B15" s="317" t="s">
        <v>69</v>
      </c>
      <c r="C15" s="326">
        <v>28.49</v>
      </c>
    </row>
    <row r="16" spans="1:8" x14ac:dyDescent="0.35">
      <c r="B16" s="49" t="s">
        <v>14</v>
      </c>
      <c r="C16" s="54" t="s">
        <v>882</v>
      </c>
    </row>
  </sheetData>
  <hyperlinks>
    <hyperlink ref="H1" location="'Pensions retr par gr&amp;sexe basc'!A1" display="Variable suivante" xr:uid="{D955F3F1-A9B1-4F5C-AE6C-F599C16D65E2}"/>
    <hyperlink ref="H2" location="'Pension retr mens Basc'!A1" display="Variable précédente" xr:uid="{44C53F99-1631-4A40-97D3-41E59645E332}"/>
  </hyperlinks>
  <pageMargins left="0.7" right="0.7" top="0.75" bottom="0.75" header="0.3" footer="0.3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CCC69-344F-451D-9200-7AEB8A0741D0}">
  <dimension ref="A1:H16"/>
  <sheetViews>
    <sheetView workbookViewId="0"/>
  </sheetViews>
  <sheetFormatPr baseColWidth="10" defaultColWidth="10.6640625" defaultRowHeight="15.5" x14ac:dyDescent="0.35"/>
  <cols>
    <col min="1" max="2" width="10.6640625" style="248"/>
    <col min="3" max="3" width="17.08203125" style="248" customWidth="1"/>
    <col min="4" max="4" width="14.9140625" style="248" customWidth="1"/>
    <col min="5" max="5" width="16.4140625" style="248" customWidth="1"/>
    <col min="6" max="16384" width="10.6640625" style="248"/>
  </cols>
  <sheetData>
    <row r="1" spans="1:8" x14ac:dyDescent="0.35">
      <c r="A1" s="249"/>
      <c r="B1" s="249"/>
      <c r="C1" s="249"/>
      <c r="D1" s="249"/>
      <c r="H1" s="250" t="s">
        <v>260</v>
      </c>
    </row>
    <row r="2" spans="1:8" ht="18" x14ac:dyDescent="0.4">
      <c r="A2" s="249"/>
      <c r="B2" s="251" t="s">
        <v>1178</v>
      </c>
      <c r="C2" s="249"/>
      <c r="D2" s="249"/>
      <c r="H2" s="252" t="s">
        <v>261</v>
      </c>
    </row>
    <row r="3" spans="1:8" ht="18" x14ac:dyDescent="0.4">
      <c r="A3" s="249"/>
      <c r="B3" s="251"/>
      <c r="C3" s="249"/>
      <c r="D3" s="249"/>
      <c r="H3" s="252"/>
    </row>
    <row r="4" spans="1:8" x14ac:dyDescent="0.35">
      <c r="B4" s="49" t="s">
        <v>101</v>
      </c>
      <c r="C4" s="54" t="s">
        <v>82</v>
      </c>
      <c r="D4" s="54" t="s">
        <v>83</v>
      </c>
      <c r="E4" s="54" t="s">
        <v>14</v>
      </c>
    </row>
    <row r="5" spans="1:8" x14ac:dyDescent="0.35">
      <c r="B5" s="239" t="s">
        <v>59</v>
      </c>
      <c r="C5" s="8">
        <v>4035647060</v>
      </c>
      <c r="D5" s="346">
        <v>229502760</v>
      </c>
      <c r="E5" s="8">
        <v>4265149820</v>
      </c>
    </row>
    <row r="6" spans="1:8" x14ac:dyDescent="0.35">
      <c r="B6" s="334" t="s">
        <v>60</v>
      </c>
      <c r="C6" s="8">
        <v>477963340</v>
      </c>
      <c r="D6" s="8">
        <v>24099330</v>
      </c>
      <c r="E6" s="8">
        <v>502062670</v>
      </c>
    </row>
    <row r="7" spans="1:8" x14ac:dyDescent="0.35">
      <c r="B7" s="334" t="s">
        <v>61</v>
      </c>
      <c r="C7" s="8">
        <v>787499320</v>
      </c>
      <c r="D7" s="8">
        <v>74690000</v>
      </c>
      <c r="E7" s="8">
        <v>862189320</v>
      </c>
    </row>
    <row r="8" spans="1:8" x14ac:dyDescent="0.35">
      <c r="B8" s="334" t="s">
        <v>62</v>
      </c>
      <c r="C8" s="8">
        <v>1030549790</v>
      </c>
      <c r="D8" s="8">
        <v>144272740</v>
      </c>
      <c r="E8" s="8">
        <v>1174822530</v>
      </c>
    </row>
    <row r="9" spans="1:8" x14ac:dyDescent="0.35">
      <c r="B9" s="334" t="s">
        <v>63</v>
      </c>
      <c r="C9" s="8">
        <v>750303250</v>
      </c>
      <c r="D9" s="8">
        <v>162732920</v>
      </c>
      <c r="E9" s="8">
        <v>913036170</v>
      </c>
    </row>
    <row r="10" spans="1:8" x14ac:dyDescent="0.35">
      <c r="B10" s="334" t="s">
        <v>64</v>
      </c>
      <c r="C10" s="8">
        <v>662716310</v>
      </c>
      <c r="D10" s="8">
        <v>103108950</v>
      </c>
      <c r="E10" s="8">
        <v>765825260</v>
      </c>
    </row>
    <row r="11" spans="1:8" x14ac:dyDescent="0.35">
      <c r="B11" s="334" t="s">
        <v>65</v>
      </c>
      <c r="C11" s="8">
        <v>467308110</v>
      </c>
      <c r="D11" s="8">
        <v>68206420</v>
      </c>
      <c r="E11" s="8">
        <v>535514530</v>
      </c>
    </row>
    <row r="12" spans="1:8" x14ac:dyDescent="0.35">
      <c r="B12" s="334" t="s">
        <v>66</v>
      </c>
      <c r="C12" s="8">
        <v>373153250</v>
      </c>
      <c r="D12" s="8">
        <v>61717970</v>
      </c>
      <c r="E12" s="8">
        <v>434871220</v>
      </c>
    </row>
    <row r="13" spans="1:8" x14ac:dyDescent="0.35">
      <c r="B13" s="334" t="s">
        <v>67</v>
      </c>
      <c r="C13" s="8">
        <v>147989470</v>
      </c>
      <c r="D13" s="8">
        <v>5264460</v>
      </c>
      <c r="E13" s="8">
        <v>153253930</v>
      </c>
    </row>
    <row r="14" spans="1:8" x14ac:dyDescent="0.35">
      <c r="B14" s="334" t="s">
        <v>68</v>
      </c>
      <c r="C14" s="8">
        <v>70637860</v>
      </c>
      <c r="D14" s="8">
        <v>5643600</v>
      </c>
      <c r="E14" s="8">
        <v>76281460</v>
      </c>
    </row>
    <row r="15" spans="1:8" x14ac:dyDescent="0.35">
      <c r="B15" s="317" t="s">
        <v>69</v>
      </c>
      <c r="C15" s="326">
        <v>17428170</v>
      </c>
      <c r="D15" s="326">
        <v>11056470</v>
      </c>
      <c r="E15" s="326">
        <v>28484640</v>
      </c>
    </row>
    <row r="16" spans="1:8" x14ac:dyDescent="0.35">
      <c r="B16" s="49" t="s">
        <v>14</v>
      </c>
      <c r="C16" s="418">
        <v>8821195930</v>
      </c>
      <c r="D16" s="418">
        <v>890295620</v>
      </c>
      <c r="E16" s="418">
        <v>9711491550</v>
      </c>
    </row>
  </sheetData>
  <hyperlinks>
    <hyperlink ref="H1" location="'Pension retr par gr&amp;Age basc'!A1" display="Variable suivante" xr:uid="{18C08AB6-815D-4DCA-80BB-57D9660DEB86}"/>
    <hyperlink ref="H2" location="'Pensions retr par grade Basc'!A1" display="Variable précédente" xr:uid="{6A84D08D-C3D6-4EC8-A4FA-4420F8862D98}"/>
  </hyperlinks>
  <pageMargins left="0.7" right="0.7" top="0.75" bottom="0.75" header="0.3" footer="0.3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A8D3-20AB-4EF9-8B50-B0FFD66CC382}">
  <dimension ref="A1:I17"/>
  <sheetViews>
    <sheetView workbookViewId="0"/>
  </sheetViews>
  <sheetFormatPr baseColWidth="10" defaultColWidth="10.6640625" defaultRowHeight="15.5" x14ac:dyDescent="0.35"/>
  <cols>
    <col min="1" max="2" width="10.6640625" style="248"/>
    <col min="3" max="3" width="12.58203125" style="248" customWidth="1"/>
    <col min="4" max="4" width="11.9140625" style="248" customWidth="1"/>
    <col min="5" max="5" width="13" style="248" customWidth="1"/>
    <col min="6" max="6" width="13.1640625" style="248" customWidth="1"/>
    <col min="7" max="7" width="12.5" style="248" customWidth="1"/>
    <col min="8" max="8" width="13.5" style="248" customWidth="1"/>
    <col min="9" max="16384" width="10.6640625" style="248"/>
  </cols>
  <sheetData>
    <row r="1" spans="1:9" x14ac:dyDescent="0.35">
      <c r="A1" s="249"/>
      <c r="B1" s="249"/>
      <c r="C1" s="249"/>
      <c r="D1" s="249"/>
      <c r="I1" s="250" t="s">
        <v>260</v>
      </c>
    </row>
    <row r="2" spans="1:9" ht="18" x14ac:dyDescent="0.4">
      <c r="A2" s="249"/>
      <c r="B2" s="251" t="s">
        <v>1179</v>
      </c>
      <c r="C2" s="249"/>
      <c r="D2" s="249"/>
      <c r="I2" s="252" t="s">
        <v>261</v>
      </c>
    </row>
    <row r="3" spans="1:9" ht="18" x14ac:dyDescent="0.4">
      <c r="A3" s="249"/>
      <c r="B3" s="251"/>
      <c r="C3" s="249"/>
      <c r="D3" s="249"/>
      <c r="H3" s="252"/>
    </row>
    <row r="4" spans="1:9" x14ac:dyDescent="0.35">
      <c r="B4" s="49" t="s">
        <v>101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</row>
    <row r="5" spans="1:9" x14ac:dyDescent="0.35">
      <c r="B5" s="239" t="s">
        <v>59</v>
      </c>
      <c r="C5" s="8">
        <v>6211360</v>
      </c>
      <c r="D5" s="346">
        <v>66000740</v>
      </c>
      <c r="E5" s="8">
        <v>440568800</v>
      </c>
      <c r="F5" s="346">
        <v>1271780680</v>
      </c>
      <c r="G5" s="8">
        <v>2480588240</v>
      </c>
      <c r="H5" s="346">
        <f>SUM(C5:G5)</f>
        <v>4265149820</v>
      </c>
    </row>
    <row r="6" spans="1:9" x14ac:dyDescent="0.35">
      <c r="B6" s="334" t="s">
        <v>60</v>
      </c>
      <c r="C6" s="8">
        <v>7570860</v>
      </c>
      <c r="D6" s="8">
        <v>27771440</v>
      </c>
      <c r="E6" s="8">
        <v>68855450</v>
      </c>
      <c r="F6" s="8">
        <v>146773490</v>
      </c>
      <c r="G6" s="8">
        <v>251091430</v>
      </c>
      <c r="H6" s="346">
        <f t="shared" ref="H6:H15" si="0">SUM(C6:G6)</f>
        <v>502062670</v>
      </c>
    </row>
    <row r="7" spans="1:9" x14ac:dyDescent="0.35">
      <c r="B7" s="334" t="s">
        <v>61</v>
      </c>
      <c r="C7" s="8">
        <v>13420000</v>
      </c>
      <c r="D7" s="8">
        <v>71170000</v>
      </c>
      <c r="E7" s="8">
        <v>170466440</v>
      </c>
      <c r="F7" s="8">
        <v>181153220</v>
      </c>
      <c r="G7" s="8">
        <v>425979660</v>
      </c>
      <c r="H7" s="346">
        <f t="shared" si="0"/>
        <v>862189320</v>
      </c>
    </row>
    <row r="8" spans="1:9" x14ac:dyDescent="0.35">
      <c r="B8" s="334" t="s">
        <v>62</v>
      </c>
      <c r="C8" s="8">
        <v>38027080</v>
      </c>
      <c r="D8" s="8">
        <v>126658390</v>
      </c>
      <c r="E8" s="8">
        <v>246339840</v>
      </c>
      <c r="F8" s="8">
        <v>275415050</v>
      </c>
      <c r="G8" s="8">
        <v>488382170</v>
      </c>
      <c r="H8" s="346">
        <f t="shared" si="0"/>
        <v>1174822530</v>
      </c>
    </row>
    <row r="9" spans="1:9" x14ac:dyDescent="0.35">
      <c r="B9" s="334" t="s">
        <v>63</v>
      </c>
      <c r="C9" s="8">
        <v>30097200</v>
      </c>
      <c r="D9" s="8">
        <v>76924660</v>
      </c>
      <c r="E9" s="8">
        <v>108744870</v>
      </c>
      <c r="F9" s="8">
        <v>166889470</v>
      </c>
      <c r="G9" s="8">
        <v>530379970</v>
      </c>
      <c r="H9" s="346">
        <f t="shared" si="0"/>
        <v>913036170</v>
      </c>
    </row>
    <row r="10" spans="1:9" x14ac:dyDescent="0.35">
      <c r="B10" s="334" t="s">
        <v>64</v>
      </c>
      <c r="C10" s="8">
        <v>16796510</v>
      </c>
      <c r="D10" s="8">
        <v>62040390</v>
      </c>
      <c r="E10" s="8">
        <v>108643070</v>
      </c>
      <c r="F10" s="8">
        <v>137769830</v>
      </c>
      <c r="G10" s="8">
        <v>440575460</v>
      </c>
      <c r="H10" s="346">
        <f t="shared" si="0"/>
        <v>765825260</v>
      </c>
    </row>
    <row r="11" spans="1:9" x14ac:dyDescent="0.35">
      <c r="B11" s="334" t="s">
        <v>65</v>
      </c>
      <c r="C11" s="8">
        <v>14473730</v>
      </c>
      <c r="D11" s="8">
        <v>53259690</v>
      </c>
      <c r="E11" s="8">
        <v>83989740</v>
      </c>
      <c r="F11" s="8">
        <v>70855190</v>
      </c>
      <c r="G11" s="8">
        <v>312936180</v>
      </c>
      <c r="H11" s="346">
        <f t="shared" si="0"/>
        <v>535514530</v>
      </c>
    </row>
    <row r="12" spans="1:9" x14ac:dyDescent="0.35">
      <c r="B12" s="334" t="s">
        <v>66</v>
      </c>
      <c r="C12" s="8">
        <v>22988840</v>
      </c>
      <c r="D12" s="8">
        <v>43693310</v>
      </c>
      <c r="E12" s="8">
        <v>55961400</v>
      </c>
      <c r="F12" s="8">
        <v>71206710</v>
      </c>
      <c r="G12" s="8">
        <v>241020960</v>
      </c>
      <c r="H12" s="346">
        <f t="shared" si="0"/>
        <v>434871220</v>
      </c>
    </row>
    <row r="13" spans="1:9" x14ac:dyDescent="0.35">
      <c r="B13" s="334" t="s">
        <v>67</v>
      </c>
      <c r="C13" s="8">
        <v>6921760</v>
      </c>
      <c r="D13" s="8">
        <v>11016370</v>
      </c>
      <c r="E13" s="8">
        <v>18913020</v>
      </c>
      <c r="F13" s="8">
        <v>25737360</v>
      </c>
      <c r="G13" s="8">
        <v>90665420</v>
      </c>
      <c r="H13" s="346">
        <f t="shared" si="0"/>
        <v>153253930</v>
      </c>
    </row>
    <row r="14" spans="1:9" x14ac:dyDescent="0.35">
      <c r="B14" s="334" t="s">
        <v>68</v>
      </c>
      <c r="C14" s="8">
        <v>940600</v>
      </c>
      <c r="D14" s="8">
        <v>4514880</v>
      </c>
      <c r="E14" s="8">
        <v>8935700</v>
      </c>
      <c r="F14" s="8">
        <v>9311790</v>
      </c>
      <c r="G14" s="8">
        <v>52578490</v>
      </c>
      <c r="H14" s="346">
        <f t="shared" si="0"/>
        <v>76281460</v>
      </c>
    </row>
    <row r="15" spans="1:9" x14ac:dyDescent="0.35">
      <c r="B15" s="317" t="s">
        <v>69</v>
      </c>
      <c r="C15" s="326">
        <v>937000</v>
      </c>
      <c r="D15" s="326">
        <v>2811000</v>
      </c>
      <c r="E15" s="326">
        <v>2248780</v>
      </c>
      <c r="F15" s="326">
        <v>4966080</v>
      </c>
      <c r="G15" s="326">
        <v>17521780</v>
      </c>
      <c r="H15" s="241">
        <f t="shared" si="0"/>
        <v>28484640</v>
      </c>
    </row>
    <row r="16" spans="1:9" x14ac:dyDescent="0.35">
      <c r="B16" s="49" t="s">
        <v>14</v>
      </c>
      <c r="C16" s="273">
        <f t="shared" ref="C16:H16" si="1">SUM(C5:C15)</f>
        <v>158384940</v>
      </c>
      <c r="D16" s="273">
        <f t="shared" si="1"/>
        <v>545860870</v>
      </c>
      <c r="E16" s="273">
        <f t="shared" si="1"/>
        <v>1313667110</v>
      </c>
      <c r="F16" s="273">
        <f t="shared" si="1"/>
        <v>2361858870</v>
      </c>
      <c r="G16" s="273">
        <f t="shared" si="1"/>
        <v>5331719760</v>
      </c>
      <c r="H16" s="419">
        <f t="shared" si="1"/>
        <v>9711491550</v>
      </c>
    </row>
    <row r="17" spans="2:8" x14ac:dyDescent="0.35">
      <c r="B17" s="348" t="s">
        <v>883</v>
      </c>
      <c r="C17" s="283">
        <f t="shared" ref="C17:H17" si="2">C16/$H$16</f>
        <v>1.6309023097487017E-2</v>
      </c>
      <c r="D17" s="283">
        <f t="shared" si="2"/>
        <v>5.6207727431941183E-2</v>
      </c>
      <c r="E17" s="283">
        <f t="shared" si="2"/>
        <v>0.13526934593275736</v>
      </c>
      <c r="F17" s="283">
        <f t="shared" si="2"/>
        <v>0.24320248417453444</v>
      </c>
      <c r="G17" s="283">
        <f t="shared" si="2"/>
        <v>0.54901141936328002</v>
      </c>
      <c r="H17" s="283">
        <f t="shared" si="2"/>
        <v>1</v>
      </c>
    </row>
  </sheetData>
  <hyperlinks>
    <hyperlink ref="I1" location="'Pension retr par Age&amp;sexe basc'!A1" display="Variable suivante" xr:uid="{0EAA24A4-4732-49CA-BA1D-473FE658853D}"/>
    <hyperlink ref="I2" location="'Pension retr par Age&amp;sexe basc'!A1" display="Variable précédente" xr:uid="{620F6020-DDE3-40B5-87FE-B966C43A3D43}"/>
  </hyperlinks>
  <pageMargins left="0.7" right="0.7" top="0.75" bottom="0.75" header="0.3" footer="0.3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34871-1A1C-45BC-84F4-B2089D3D8508}">
  <dimension ref="A1:I10"/>
  <sheetViews>
    <sheetView workbookViewId="0"/>
  </sheetViews>
  <sheetFormatPr baseColWidth="10" defaultColWidth="10.6640625" defaultRowHeight="15.5" x14ac:dyDescent="0.35"/>
  <cols>
    <col min="1" max="2" width="10.6640625" style="248"/>
    <col min="3" max="3" width="18.6640625" style="248" customWidth="1"/>
    <col min="4" max="4" width="16.08203125" style="248" customWidth="1"/>
    <col min="5" max="5" width="19.4140625" style="248" customWidth="1"/>
    <col min="6" max="16384" width="10.6640625" style="248"/>
  </cols>
  <sheetData>
    <row r="1" spans="1:9" x14ac:dyDescent="0.35">
      <c r="A1" s="249"/>
      <c r="B1" s="249"/>
      <c r="C1" s="249"/>
      <c r="D1" s="249"/>
      <c r="I1" s="250" t="s">
        <v>260</v>
      </c>
    </row>
    <row r="2" spans="1:9" ht="18" x14ac:dyDescent="0.4">
      <c r="A2" s="249"/>
      <c r="B2" s="251" t="s">
        <v>1180</v>
      </c>
      <c r="C2" s="249"/>
      <c r="D2" s="249"/>
      <c r="I2" s="252" t="s">
        <v>261</v>
      </c>
    </row>
    <row r="3" spans="1:9" ht="18" x14ac:dyDescent="0.4">
      <c r="A3" s="249"/>
      <c r="B3" s="251"/>
      <c r="C3" s="249"/>
      <c r="D3" s="249"/>
      <c r="H3" s="252"/>
    </row>
    <row r="4" spans="1:9" x14ac:dyDescent="0.35">
      <c r="B4" s="49" t="s">
        <v>79</v>
      </c>
      <c r="C4" s="54" t="s">
        <v>82</v>
      </c>
      <c r="D4" s="54" t="s">
        <v>83</v>
      </c>
      <c r="E4" s="54" t="s">
        <v>14</v>
      </c>
    </row>
    <row r="5" spans="1:9" x14ac:dyDescent="0.35">
      <c r="B5" s="239" t="s">
        <v>662</v>
      </c>
      <c r="C5" s="8">
        <v>110314540</v>
      </c>
      <c r="D5" s="346">
        <v>48070400</v>
      </c>
      <c r="E5" s="8">
        <f>C5+D5</f>
        <v>158384940</v>
      </c>
    </row>
    <row r="6" spans="1:9" x14ac:dyDescent="0.35">
      <c r="B6" s="334" t="s">
        <v>663</v>
      </c>
      <c r="C6" s="8">
        <v>453038010</v>
      </c>
      <c r="D6" s="8">
        <v>92822860</v>
      </c>
      <c r="E6" s="8">
        <f>C6+D6</f>
        <v>545860870</v>
      </c>
    </row>
    <row r="7" spans="1:9" x14ac:dyDescent="0.35">
      <c r="B7" s="334" t="s">
        <v>664</v>
      </c>
      <c r="C7" s="8">
        <v>1181986870</v>
      </c>
      <c r="D7" s="8">
        <v>131680240</v>
      </c>
      <c r="E7" s="8">
        <f>C7+D7</f>
        <v>1313667110</v>
      </c>
    </row>
    <row r="8" spans="1:9" x14ac:dyDescent="0.35">
      <c r="B8" s="334" t="s">
        <v>665</v>
      </c>
      <c r="C8" s="8">
        <v>2102892240</v>
      </c>
      <c r="D8" s="8">
        <v>258966630</v>
      </c>
      <c r="E8" s="8">
        <f>C8+D8</f>
        <v>2361858870</v>
      </c>
    </row>
    <row r="9" spans="1:9" x14ac:dyDescent="0.35">
      <c r="B9" s="341" t="s">
        <v>666</v>
      </c>
      <c r="C9" s="206">
        <v>4972964270</v>
      </c>
      <c r="D9" s="206">
        <v>358755490</v>
      </c>
      <c r="E9" s="8">
        <f>C9+D9</f>
        <v>5331719760</v>
      </c>
    </row>
    <row r="10" spans="1:9" x14ac:dyDescent="0.35">
      <c r="B10" s="90" t="s">
        <v>14</v>
      </c>
      <c r="C10" s="419">
        <f>SUM(C5:C9)</f>
        <v>8821195930</v>
      </c>
      <c r="D10" s="419">
        <f>SUM(D5:D9)</f>
        <v>890295620</v>
      </c>
      <c r="E10" s="419">
        <f>SUM(E5:E9)</f>
        <v>9711491550</v>
      </c>
    </row>
  </sheetData>
  <hyperlinks>
    <hyperlink ref="I1" location="'Pension retr par prov&amp;grade bas'!A1" display="Variable suivante" xr:uid="{0F53E6FE-6C2B-4FDE-8979-A2448C60C2BE}"/>
    <hyperlink ref="I2" location="'Pension retr par gr&amp;Age basc'!A1" display="Variable précédente" xr:uid="{D8A50099-6FCC-47E5-88E4-6F72E6C0DFE5}"/>
  </hyperlinks>
  <pageMargins left="0.7" right="0.7" top="0.75" bottom="0.75" header="0.3" footer="0.3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1AF0-365E-4E89-BCCE-0E3552AFFED5}">
  <dimension ref="A1:N31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3.58203125" style="248" customWidth="1"/>
    <col min="3" max="3" width="12.75" style="248" customWidth="1"/>
    <col min="4" max="4" width="12.1640625" style="248" customWidth="1"/>
    <col min="5" max="5" width="11.83203125" style="248" customWidth="1"/>
    <col min="6" max="6" width="12.58203125" style="248" customWidth="1"/>
    <col min="7" max="7" width="12.08203125" style="248" customWidth="1"/>
    <col min="8" max="8" width="12" style="248" customWidth="1"/>
    <col min="9" max="9" width="11.75" style="248" customWidth="1"/>
    <col min="10" max="10" width="11.6640625" style="248" customWidth="1"/>
    <col min="11" max="11" width="11.83203125" style="248" customWidth="1"/>
    <col min="12" max="12" width="11.6640625" style="248" customWidth="1"/>
    <col min="13" max="13" width="11.9140625" style="248" customWidth="1"/>
    <col min="14" max="14" width="11.75" style="248" customWidth="1"/>
    <col min="15" max="16384" width="10.6640625" style="248"/>
  </cols>
  <sheetData>
    <row r="1" spans="1:14" x14ac:dyDescent="0.35">
      <c r="A1" s="249"/>
      <c r="B1" s="249"/>
      <c r="C1" s="249"/>
      <c r="N1" s="250" t="s">
        <v>260</v>
      </c>
    </row>
    <row r="2" spans="1:14" ht="18" x14ac:dyDescent="0.4">
      <c r="A2" s="249"/>
      <c r="B2" s="251" t="s">
        <v>1181</v>
      </c>
      <c r="C2" s="249"/>
      <c r="N2" s="252" t="s">
        <v>261</v>
      </c>
    </row>
    <row r="3" spans="1:14" ht="18" x14ac:dyDescent="0.4">
      <c r="A3" s="249"/>
      <c r="B3" s="251"/>
      <c r="C3" s="249"/>
    </row>
    <row r="4" spans="1:14" x14ac:dyDescent="0.35">
      <c r="B4" s="49" t="s">
        <v>16</v>
      </c>
      <c r="C4" s="54" t="s">
        <v>59</v>
      </c>
      <c r="D4" s="54" t="s">
        <v>60</v>
      </c>
      <c r="E4" s="54" t="s">
        <v>61</v>
      </c>
      <c r="F4" s="54" t="s">
        <v>62</v>
      </c>
      <c r="G4" s="54" t="s">
        <v>63</v>
      </c>
      <c r="H4" s="54" t="s">
        <v>64</v>
      </c>
      <c r="I4" s="54" t="s">
        <v>65</v>
      </c>
      <c r="J4" s="54" t="s">
        <v>66</v>
      </c>
      <c r="K4" s="54" t="s">
        <v>67</v>
      </c>
      <c r="L4" s="54" t="s">
        <v>68</v>
      </c>
      <c r="M4" s="54" t="s">
        <v>69</v>
      </c>
      <c r="N4" s="54" t="s">
        <v>14</v>
      </c>
    </row>
    <row r="5" spans="1:14" x14ac:dyDescent="0.35">
      <c r="B5" s="239" t="s">
        <v>674</v>
      </c>
      <c r="C5" s="8" t="s">
        <v>5</v>
      </c>
      <c r="D5" s="8">
        <v>1377120</v>
      </c>
      <c r="E5" s="8">
        <v>1320000</v>
      </c>
      <c r="F5" s="8" t="s">
        <v>5</v>
      </c>
      <c r="G5" s="8" t="s">
        <v>5</v>
      </c>
      <c r="H5" s="8">
        <v>2330160</v>
      </c>
      <c r="I5" s="346" t="s">
        <v>5</v>
      </c>
      <c r="J5" s="8" t="s">
        <v>5</v>
      </c>
      <c r="K5" s="8" t="s">
        <v>5</v>
      </c>
      <c r="L5" s="8" t="s">
        <v>5</v>
      </c>
      <c r="M5" s="8" t="s">
        <v>5</v>
      </c>
      <c r="N5" s="107">
        <f>SUM(C5:M5)</f>
        <v>5027280</v>
      </c>
    </row>
    <row r="6" spans="1:14" x14ac:dyDescent="0.35">
      <c r="B6" s="334" t="s">
        <v>8</v>
      </c>
      <c r="C6" s="8">
        <v>9317040</v>
      </c>
      <c r="D6" s="8">
        <v>22836700</v>
      </c>
      <c r="E6" s="8">
        <v>38280000</v>
      </c>
      <c r="F6" s="8">
        <v>67069520</v>
      </c>
      <c r="G6" s="8">
        <v>26051460</v>
      </c>
      <c r="H6" s="8">
        <v>25631520</v>
      </c>
      <c r="I6" s="8">
        <v>28379820</v>
      </c>
      <c r="J6" s="8">
        <v>14155500</v>
      </c>
      <c r="K6" s="8">
        <v>6434230</v>
      </c>
      <c r="L6" s="8" t="s">
        <v>5</v>
      </c>
      <c r="M6" s="8" t="s">
        <v>5</v>
      </c>
      <c r="N6" s="107">
        <f t="shared" ref="N6:N30" si="0">SUM(C6:M6)</f>
        <v>238155790</v>
      </c>
    </row>
    <row r="7" spans="1:14" x14ac:dyDescent="0.35">
      <c r="B7" s="334" t="s">
        <v>675</v>
      </c>
      <c r="C7" s="8">
        <v>27981360</v>
      </c>
      <c r="D7" s="8">
        <v>8262720</v>
      </c>
      <c r="E7" s="8">
        <v>18480000</v>
      </c>
      <c r="F7" s="8">
        <v>43813740</v>
      </c>
      <c r="G7" s="8">
        <v>35854760</v>
      </c>
      <c r="H7" s="8">
        <v>23628660</v>
      </c>
      <c r="I7" s="8">
        <v>14189930</v>
      </c>
      <c r="J7" s="8">
        <v>11890620</v>
      </c>
      <c r="K7" s="8">
        <v>4094540</v>
      </c>
      <c r="L7" s="8">
        <v>1128720</v>
      </c>
      <c r="M7" s="8" t="s">
        <v>5</v>
      </c>
      <c r="N7" s="107">
        <f t="shared" si="0"/>
        <v>189325050</v>
      </c>
    </row>
    <row r="8" spans="1:14" x14ac:dyDescent="0.35">
      <c r="B8" s="334" t="s">
        <v>676</v>
      </c>
      <c r="C8" s="8" t="s">
        <v>5</v>
      </c>
      <c r="D8" s="8">
        <v>1377120</v>
      </c>
      <c r="E8" s="8">
        <v>1320000</v>
      </c>
      <c r="F8" s="8">
        <v>2507280</v>
      </c>
      <c r="G8" s="8">
        <v>2368320</v>
      </c>
      <c r="H8" s="8">
        <v>5825400</v>
      </c>
      <c r="I8" s="8">
        <v>8513970</v>
      </c>
      <c r="J8" s="8">
        <v>7360860</v>
      </c>
      <c r="K8" s="8">
        <v>1169880</v>
      </c>
      <c r="L8" s="8">
        <v>1128720</v>
      </c>
      <c r="M8" s="8" t="s">
        <v>5</v>
      </c>
      <c r="N8" s="107">
        <f t="shared" si="0"/>
        <v>31571550</v>
      </c>
    </row>
    <row r="9" spans="1:14" x14ac:dyDescent="0.35">
      <c r="B9" s="334" t="s">
        <v>677</v>
      </c>
      <c r="C9" s="8" t="s">
        <v>5</v>
      </c>
      <c r="D9" s="8" t="s">
        <v>5</v>
      </c>
      <c r="E9" s="8">
        <v>2640000</v>
      </c>
      <c r="F9" s="8">
        <v>2507280</v>
      </c>
      <c r="G9" s="8">
        <v>7697040</v>
      </c>
      <c r="H9" s="8">
        <v>1165080</v>
      </c>
      <c r="I9" s="8">
        <v>6811180</v>
      </c>
      <c r="J9" s="8">
        <v>2264880</v>
      </c>
      <c r="K9" s="8">
        <v>1169880</v>
      </c>
      <c r="L9" s="8" t="s">
        <v>5</v>
      </c>
      <c r="M9" s="8" t="s">
        <v>5</v>
      </c>
      <c r="N9" s="107">
        <f t="shared" si="0"/>
        <v>24255340</v>
      </c>
    </row>
    <row r="10" spans="1:14" x14ac:dyDescent="0.35">
      <c r="B10" s="334" t="s">
        <v>411</v>
      </c>
      <c r="C10" s="8">
        <v>18634080</v>
      </c>
      <c r="D10" s="8" t="s">
        <v>5</v>
      </c>
      <c r="E10" s="8">
        <v>1320000</v>
      </c>
      <c r="F10" s="8">
        <v>3760920</v>
      </c>
      <c r="G10" s="8" t="s">
        <v>5</v>
      </c>
      <c r="H10" s="8" t="s">
        <v>5</v>
      </c>
      <c r="I10" s="8">
        <v>4540800</v>
      </c>
      <c r="J10" s="8">
        <v>2264880</v>
      </c>
      <c r="K10" s="8">
        <v>1169880</v>
      </c>
      <c r="L10" s="8" t="s">
        <v>5</v>
      </c>
      <c r="M10" s="8" t="s">
        <v>5</v>
      </c>
      <c r="N10" s="107">
        <f t="shared" si="0"/>
        <v>31690560</v>
      </c>
    </row>
    <row r="11" spans="1:14" x14ac:dyDescent="0.35">
      <c r="B11" s="334" t="s">
        <v>678</v>
      </c>
      <c r="C11" s="8" t="s">
        <v>5</v>
      </c>
      <c r="D11" s="8" t="s">
        <v>5</v>
      </c>
      <c r="E11" s="8" t="s">
        <v>5</v>
      </c>
      <c r="F11" s="8">
        <v>7521840</v>
      </c>
      <c r="G11" s="8">
        <v>3552480</v>
      </c>
      <c r="H11" s="8">
        <v>1165080</v>
      </c>
      <c r="I11" s="8">
        <v>3405600</v>
      </c>
      <c r="J11" s="8">
        <v>1132440</v>
      </c>
      <c r="K11" s="8" t="s">
        <v>5</v>
      </c>
      <c r="L11" s="8" t="s">
        <v>5</v>
      </c>
      <c r="M11" s="8" t="s">
        <v>5</v>
      </c>
      <c r="N11" s="107">
        <f t="shared" si="0"/>
        <v>16777440</v>
      </c>
    </row>
    <row r="12" spans="1:14" x14ac:dyDescent="0.35">
      <c r="B12" s="334" t="s">
        <v>837</v>
      </c>
      <c r="C12" s="8" t="s">
        <v>5</v>
      </c>
      <c r="D12" s="8">
        <v>6882360</v>
      </c>
      <c r="E12" s="8">
        <v>31900000</v>
      </c>
      <c r="F12" s="8">
        <v>39280660</v>
      </c>
      <c r="G12" s="8">
        <v>19637260</v>
      </c>
      <c r="H12" s="8">
        <v>14077990</v>
      </c>
      <c r="I12" s="8">
        <v>10406000</v>
      </c>
      <c r="J12" s="8">
        <v>10758180</v>
      </c>
      <c r="K12" s="8">
        <v>3997090</v>
      </c>
      <c r="L12" s="8">
        <v>282180</v>
      </c>
      <c r="M12" s="8">
        <v>1124400</v>
      </c>
      <c r="N12" s="107">
        <f t="shared" si="0"/>
        <v>138346120</v>
      </c>
    </row>
    <row r="13" spans="1:14" x14ac:dyDescent="0.35">
      <c r="B13" s="334" t="s">
        <v>838</v>
      </c>
      <c r="C13" s="8" t="s">
        <v>5</v>
      </c>
      <c r="D13" s="8">
        <v>7574160</v>
      </c>
      <c r="E13" s="8">
        <v>32780000</v>
      </c>
      <c r="F13" s="8">
        <v>52234820</v>
      </c>
      <c r="G13" s="8">
        <v>25952720</v>
      </c>
      <c r="H13" s="8">
        <v>16214030</v>
      </c>
      <c r="I13" s="8">
        <v>11730400</v>
      </c>
      <c r="J13" s="8">
        <v>4529760</v>
      </c>
      <c r="K13" s="8">
        <v>7116740</v>
      </c>
      <c r="L13" s="8">
        <v>2539550</v>
      </c>
      <c r="M13" s="8">
        <v>1124400</v>
      </c>
      <c r="N13" s="107">
        <f t="shared" si="0"/>
        <v>161796580</v>
      </c>
    </row>
    <row r="14" spans="1:14" x14ac:dyDescent="0.35">
      <c r="B14" s="334" t="s">
        <v>10</v>
      </c>
      <c r="C14" s="8">
        <v>4088096070</v>
      </c>
      <c r="D14" s="8">
        <v>374571330</v>
      </c>
      <c r="E14" s="8">
        <v>523389320</v>
      </c>
      <c r="F14" s="8">
        <v>644910910</v>
      </c>
      <c r="G14" s="8">
        <v>566780760</v>
      </c>
      <c r="H14" s="8">
        <v>454670140</v>
      </c>
      <c r="I14" s="8">
        <v>239855410</v>
      </c>
      <c r="J14" s="8">
        <v>153445590</v>
      </c>
      <c r="K14" s="8">
        <v>51474650</v>
      </c>
      <c r="L14" s="8">
        <v>31697730</v>
      </c>
      <c r="M14" s="8">
        <v>8995090</v>
      </c>
      <c r="N14" s="107">
        <f t="shared" si="0"/>
        <v>7137887000</v>
      </c>
    </row>
    <row r="15" spans="1:14" x14ac:dyDescent="0.35">
      <c r="B15" s="334" t="s">
        <v>415</v>
      </c>
      <c r="C15" s="8">
        <v>9317040</v>
      </c>
      <c r="D15" s="8">
        <v>2754240</v>
      </c>
      <c r="E15" s="8">
        <v>44220000</v>
      </c>
      <c r="F15" s="8">
        <v>82113420</v>
      </c>
      <c r="G15" s="8">
        <v>64885890</v>
      </c>
      <c r="H15" s="8">
        <v>48933240</v>
      </c>
      <c r="I15" s="8">
        <v>31785550</v>
      </c>
      <c r="J15" s="8">
        <v>32274540</v>
      </c>
      <c r="K15" s="8">
        <v>11698800</v>
      </c>
      <c r="L15" s="8">
        <v>5643520</v>
      </c>
      <c r="M15" s="8">
        <v>5059800</v>
      </c>
      <c r="N15" s="107">
        <f t="shared" si="0"/>
        <v>338686040</v>
      </c>
    </row>
    <row r="16" spans="1:14" x14ac:dyDescent="0.35">
      <c r="B16" s="334" t="s">
        <v>416</v>
      </c>
      <c r="C16" s="8" t="s">
        <v>5</v>
      </c>
      <c r="D16" s="8" t="s">
        <v>5</v>
      </c>
      <c r="E16" s="8">
        <v>2640000</v>
      </c>
      <c r="F16" s="8">
        <v>7521840</v>
      </c>
      <c r="G16" s="8">
        <v>11940280</v>
      </c>
      <c r="H16" s="8">
        <v>8155560</v>
      </c>
      <c r="I16" s="8">
        <v>17784780</v>
      </c>
      <c r="J16" s="8">
        <v>19440220</v>
      </c>
      <c r="K16" s="8">
        <v>4679520</v>
      </c>
      <c r="L16" s="8">
        <v>1128720</v>
      </c>
      <c r="M16" s="8" t="s">
        <v>5</v>
      </c>
      <c r="N16" s="107">
        <f t="shared" si="0"/>
        <v>73290920</v>
      </c>
    </row>
    <row r="17" spans="2:14" x14ac:dyDescent="0.35">
      <c r="B17" s="334" t="s">
        <v>417</v>
      </c>
      <c r="C17" s="8">
        <v>9317040</v>
      </c>
      <c r="D17" s="8">
        <v>1377120</v>
      </c>
      <c r="E17" s="8">
        <v>24420000</v>
      </c>
      <c r="F17" s="8">
        <v>26326380</v>
      </c>
      <c r="G17" s="8">
        <v>10657440</v>
      </c>
      <c r="H17" s="8">
        <v>32622240</v>
      </c>
      <c r="I17" s="8">
        <v>15325180</v>
      </c>
      <c r="J17" s="8">
        <v>18119040</v>
      </c>
      <c r="K17" s="8">
        <v>7019280</v>
      </c>
      <c r="L17" s="8">
        <v>6207890</v>
      </c>
      <c r="M17" s="8">
        <v>1124400</v>
      </c>
      <c r="N17" s="107">
        <f t="shared" si="0"/>
        <v>152516010</v>
      </c>
    </row>
    <row r="18" spans="2:14" x14ac:dyDescent="0.35">
      <c r="B18" s="334" t="s">
        <v>418</v>
      </c>
      <c r="C18" s="8" t="s">
        <v>5</v>
      </c>
      <c r="D18" s="8" t="s">
        <v>5</v>
      </c>
      <c r="E18" s="8">
        <v>7920000</v>
      </c>
      <c r="F18" s="8">
        <v>19117930</v>
      </c>
      <c r="G18" s="8">
        <v>2664360</v>
      </c>
      <c r="H18" s="8">
        <v>4660320</v>
      </c>
      <c r="I18" s="8">
        <v>4540800</v>
      </c>
      <c r="J18" s="8">
        <v>6620210</v>
      </c>
      <c r="K18" s="8">
        <v>1169880</v>
      </c>
      <c r="L18" s="8" t="s">
        <v>5</v>
      </c>
      <c r="M18" s="8">
        <v>3185770</v>
      </c>
      <c r="N18" s="107">
        <f t="shared" si="0"/>
        <v>49879270</v>
      </c>
    </row>
    <row r="19" spans="2:14" x14ac:dyDescent="0.35">
      <c r="B19" s="334" t="s">
        <v>419</v>
      </c>
      <c r="C19" s="8" t="s">
        <v>5</v>
      </c>
      <c r="D19" s="8" t="s">
        <v>5</v>
      </c>
      <c r="E19" s="8" t="s">
        <v>5</v>
      </c>
      <c r="F19" s="8">
        <v>1253640</v>
      </c>
      <c r="G19" s="8">
        <v>8289120</v>
      </c>
      <c r="H19" s="8">
        <v>2330160</v>
      </c>
      <c r="I19" s="8">
        <v>2589060</v>
      </c>
      <c r="J19" s="8">
        <v>2264880</v>
      </c>
      <c r="K19" s="8" t="s">
        <v>5</v>
      </c>
      <c r="L19" s="8" t="s">
        <v>5</v>
      </c>
      <c r="M19" s="8" t="s">
        <v>5</v>
      </c>
      <c r="N19" s="107">
        <f t="shared" si="0"/>
        <v>16726860</v>
      </c>
    </row>
    <row r="20" spans="2:14" x14ac:dyDescent="0.35">
      <c r="B20" s="334" t="s">
        <v>839</v>
      </c>
      <c r="C20" s="8" t="s">
        <v>5</v>
      </c>
      <c r="D20" s="8" t="s">
        <v>5</v>
      </c>
      <c r="E20" s="8">
        <v>3960000</v>
      </c>
      <c r="F20" s="8">
        <v>5641380</v>
      </c>
      <c r="G20" s="8">
        <v>1184160</v>
      </c>
      <c r="H20" s="8">
        <v>14563320</v>
      </c>
      <c r="I20" s="8">
        <v>9081560</v>
      </c>
      <c r="J20" s="8">
        <v>3963540</v>
      </c>
      <c r="K20" s="8" t="s">
        <v>5</v>
      </c>
      <c r="L20" s="8" t="s">
        <v>5</v>
      </c>
      <c r="M20" s="8" t="s">
        <v>5</v>
      </c>
      <c r="N20" s="107">
        <f t="shared" si="0"/>
        <v>38393960</v>
      </c>
    </row>
    <row r="21" spans="2:14" x14ac:dyDescent="0.35">
      <c r="B21" s="334" t="s">
        <v>11</v>
      </c>
      <c r="C21" s="8" t="s">
        <v>5</v>
      </c>
      <c r="D21" s="8">
        <v>1377120</v>
      </c>
      <c r="E21" s="8">
        <v>7920000</v>
      </c>
      <c r="F21" s="8">
        <v>4387720</v>
      </c>
      <c r="G21" s="8" t="s">
        <v>5</v>
      </c>
      <c r="H21" s="8">
        <v>8446730</v>
      </c>
      <c r="I21" s="8" t="s">
        <v>5</v>
      </c>
      <c r="J21" s="8">
        <v>1698660</v>
      </c>
      <c r="K21" s="8" t="s">
        <v>5</v>
      </c>
      <c r="L21" s="8" t="s">
        <v>5</v>
      </c>
      <c r="M21" s="8" t="s">
        <v>5</v>
      </c>
      <c r="N21" s="107">
        <f t="shared" si="0"/>
        <v>23830230</v>
      </c>
    </row>
    <row r="22" spans="2:14" x14ac:dyDescent="0.35">
      <c r="B22" s="334" t="s">
        <v>421</v>
      </c>
      <c r="C22" s="8" t="s">
        <v>5</v>
      </c>
      <c r="D22" s="8" t="s">
        <v>5</v>
      </c>
      <c r="E22" s="8">
        <v>1320000</v>
      </c>
      <c r="F22" s="8">
        <v>2507280</v>
      </c>
      <c r="G22" s="8">
        <v>4736640</v>
      </c>
      <c r="H22" s="8">
        <v>1165080</v>
      </c>
      <c r="I22" s="8">
        <v>5108390</v>
      </c>
      <c r="J22" s="8">
        <v>1132440</v>
      </c>
      <c r="K22" s="8" t="s">
        <v>5</v>
      </c>
      <c r="L22" s="8" t="s">
        <v>5</v>
      </c>
      <c r="M22" s="8" t="s">
        <v>5</v>
      </c>
      <c r="N22" s="107">
        <f t="shared" si="0"/>
        <v>15969830</v>
      </c>
    </row>
    <row r="23" spans="2:14" x14ac:dyDescent="0.35">
      <c r="B23" s="334" t="s">
        <v>12</v>
      </c>
      <c r="C23" s="8">
        <v>51243600</v>
      </c>
      <c r="D23" s="8">
        <v>47740160</v>
      </c>
      <c r="E23" s="8">
        <v>46200000</v>
      </c>
      <c r="F23" s="8">
        <v>66651820</v>
      </c>
      <c r="G23" s="8">
        <v>47070240</v>
      </c>
      <c r="H23" s="8">
        <v>39948070</v>
      </c>
      <c r="I23" s="8">
        <v>51935340</v>
      </c>
      <c r="J23" s="8">
        <v>82007510</v>
      </c>
      <c r="K23" s="8">
        <v>35681240</v>
      </c>
      <c r="L23" s="8">
        <v>16836400</v>
      </c>
      <c r="M23" s="8">
        <v>5434600</v>
      </c>
      <c r="N23" s="107">
        <f t="shared" si="0"/>
        <v>490748980</v>
      </c>
    </row>
    <row r="24" spans="2:14" x14ac:dyDescent="0.35">
      <c r="B24" s="334" t="s">
        <v>681</v>
      </c>
      <c r="C24" s="8">
        <v>4658520</v>
      </c>
      <c r="D24" s="8">
        <v>8721760</v>
      </c>
      <c r="E24" s="8">
        <v>6820000</v>
      </c>
      <c r="F24" s="8">
        <v>9820180</v>
      </c>
      <c r="G24" s="8">
        <v>7993010</v>
      </c>
      <c r="H24" s="8">
        <v>7281750</v>
      </c>
      <c r="I24" s="8">
        <v>13338580</v>
      </c>
      <c r="J24" s="8">
        <v>10852550</v>
      </c>
      <c r="K24" s="8">
        <v>4679520</v>
      </c>
      <c r="L24" s="8">
        <v>2351420</v>
      </c>
      <c r="M24" s="8">
        <v>749600</v>
      </c>
      <c r="N24" s="107">
        <f t="shared" si="0"/>
        <v>77266890</v>
      </c>
    </row>
    <row r="25" spans="2:14" x14ac:dyDescent="0.35">
      <c r="B25" s="334" t="s">
        <v>424</v>
      </c>
      <c r="C25" s="8" t="s">
        <v>5</v>
      </c>
      <c r="D25" s="8">
        <v>1377120</v>
      </c>
      <c r="E25" s="8">
        <v>9240000</v>
      </c>
      <c r="F25" s="8">
        <v>10029120</v>
      </c>
      <c r="G25" s="8">
        <v>18354180</v>
      </c>
      <c r="H25" s="8">
        <v>7572970</v>
      </c>
      <c r="I25" s="8">
        <v>2838000</v>
      </c>
      <c r="J25" s="8">
        <v>566220</v>
      </c>
      <c r="K25" s="8" t="s">
        <v>5</v>
      </c>
      <c r="L25" s="8">
        <v>1128720</v>
      </c>
      <c r="M25" s="8">
        <v>1686580</v>
      </c>
      <c r="N25" s="107">
        <f t="shared" si="0"/>
        <v>52792910</v>
      </c>
    </row>
    <row r="26" spans="2:14" x14ac:dyDescent="0.35">
      <c r="B26" s="334" t="s">
        <v>13</v>
      </c>
      <c r="C26" s="8">
        <v>8540620</v>
      </c>
      <c r="D26" s="8">
        <v>10787440</v>
      </c>
      <c r="E26" s="8">
        <v>29590000</v>
      </c>
      <c r="F26" s="8">
        <v>18177750</v>
      </c>
      <c r="G26" s="8">
        <v>23387090</v>
      </c>
      <c r="H26" s="8">
        <v>20583020</v>
      </c>
      <c r="I26" s="8">
        <v>22136340</v>
      </c>
      <c r="J26" s="8">
        <v>29820920</v>
      </c>
      <c r="K26" s="8">
        <v>7506730</v>
      </c>
      <c r="L26" s="8">
        <v>3103980</v>
      </c>
      <c r="M26" s="8" t="s">
        <v>5</v>
      </c>
      <c r="N26" s="107">
        <f t="shared" si="0"/>
        <v>173633890</v>
      </c>
    </row>
    <row r="27" spans="2:14" x14ac:dyDescent="0.35">
      <c r="B27" s="334" t="s">
        <v>682</v>
      </c>
      <c r="C27" s="8">
        <v>776420</v>
      </c>
      <c r="D27" s="8">
        <v>2291960</v>
      </c>
      <c r="E27" s="8">
        <v>8030000</v>
      </c>
      <c r="F27" s="8">
        <v>13789950</v>
      </c>
      <c r="G27" s="8">
        <v>3256440</v>
      </c>
      <c r="H27" s="8">
        <v>6796180</v>
      </c>
      <c r="I27" s="8">
        <v>5675960</v>
      </c>
      <c r="J27" s="8">
        <v>3019840</v>
      </c>
      <c r="K27" s="8">
        <v>682430</v>
      </c>
      <c r="L27" s="8">
        <v>1975190</v>
      </c>
      <c r="M27" s="8" t="s">
        <v>5</v>
      </c>
      <c r="N27" s="107">
        <f t="shared" si="0"/>
        <v>46294370</v>
      </c>
    </row>
    <row r="28" spans="2:14" x14ac:dyDescent="0.35">
      <c r="B28" s="334" t="s">
        <v>427</v>
      </c>
      <c r="C28" s="8" t="s">
        <v>5</v>
      </c>
      <c r="D28" s="8">
        <v>1377120</v>
      </c>
      <c r="E28" s="8">
        <v>1320000</v>
      </c>
      <c r="F28" s="8">
        <v>4387700</v>
      </c>
      <c r="G28" s="8">
        <v>2960310</v>
      </c>
      <c r="H28" s="8">
        <v>4660320</v>
      </c>
      <c r="I28" s="8">
        <v>1135200</v>
      </c>
      <c r="J28" s="8">
        <v>1132440</v>
      </c>
      <c r="K28" s="8" t="s">
        <v>5</v>
      </c>
      <c r="L28" s="8" t="s">
        <v>5</v>
      </c>
      <c r="M28" s="8" t="s">
        <v>5</v>
      </c>
      <c r="N28" s="107">
        <f t="shared" si="0"/>
        <v>16973090</v>
      </c>
    </row>
    <row r="29" spans="2:14" x14ac:dyDescent="0.35">
      <c r="B29" s="334" t="s">
        <v>428</v>
      </c>
      <c r="C29" s="8">
        <v>37268030</v>
      </c>
      <c r="D29" s="8">
        <v>1377120</v>
      </c>
      <c r="E29" s="8">
        <v>13200000</v>
      </c>
      <c r="F29" s="8">
        <v>16297200</v>
      </c>
      <c r="G29" s="8">
        <v>11841480</v>
      </c>
      <c r="H29" s="8">
        <v>9320520</v>
      </c>
      <c r="I29" s="8">
        <v>19865880</v>
      </c>
      <c r="J29" s="8">
        <v>7360860</v>
      </c>
      <c r="K29" s="8">
        <v>3509640</v>
      </c>
      <c r="L29" s="8">
        <v>1128720</v>
      </c>
      <c r="M29" s="8" t="s">
        <v>5</v>
      </c>
      <c r="N29" s="107">
        <f t="shared" si="0"/>
        <v>121169450</v>
      </c>
    </row>
    <row r="30" spans="2:14" x14ac:dyDescent="0.35">
      <c r="B30" s="341" t="s">
        <v>429</v>
      </c>
      <c r="C30" s="206" t="s">
        <v>5</v>
      </c>
      <c r="D30" s="206" t="s">
        <v>5</v>
      </c>
      <c r="E30" s="206">
        <v>3960000</v>
      </c>
      <c r="F30" s="206">
        <v>23192250</v>
      </c>
      <c r="G30" s="206">
        <v>5920730</v>
      </c>
      <c r="H30" s="206">
        <v>4077720</v>
      </c>
      <c r="I30" s="206">
        <v>4540800</v>
      </c>
      <c r="J30" s="206">
        <v>6794640</v>
      </c>
      <c r="K30" s="206" t="s">
        <v>5</v>
      </c>
      <c r="L30" s="206" t="s">
        <v>5</v>
      </c>
      <c r="M30" s="206" t="s">
        <v>5</v>
      </c>
      <c r="N30" s="107">
        <f t="shared" si="0"/>
        <v>48486140</v>
      </c>
    </row>
    <row r="31" spans="2:14" x14ac:dyDescent="0.35">
      <c r="B31" s="385" t="s">
        <v>14</v>
      </c>
      <c r="C31" s="281">
        <f>SUM(C5:C30)</f>
        <v>4265149820</v>
      </c>
      <c r="D31" s="281">
        <f>SUM(D5:D30)</f>
        <v>502062670</v>
      </c>
      <c r="E31" s="281">
        <f t="shared" ref="E31:N31" si="1">SUM(E5:E30)</f>
        <v>862189320</v>
      </c>
      <c r="F31" s="281">
        <f t="shared" si="1"/>
        <v>1174822530</v>
      </c>
      <c r="G31" s="281">
        <f t="shared" si="1"/>
        <v>913036170</v>
      </c>
      <c r="H31" s="281">
        <f t="shared" si="1"/>
        <v>765825260</v>
      </c>
      <c r="I31" s="281">
        <f t="shared" si="1"/>
        <v>535514530</v>
      </c>
      <c r="J31" s="281">
        <f t="shared" si="1"/>
        <v>434871220</v>
      </c>
      <c r="K31" s="281">
        <f t="shared" si="1"/>
        <v>153253930</v>
      </c>
      <c r="L31" s="281">
        <f t="shared" si="1"/>
        <v>76281460</v>
      </c>
      <c r="M31" s="281">
        <f t="shared" si="1"/>
        <v>28484640</v>
      </c>
      <c r="N31" s="281">
        <f t="shared" si="1"/>
        <v>9711491550</v>
      </c>
    </row>
  </sheetData>
  <hyperlinks>
    <hyperlink ref="N1" location="'Pensions retr par prov&amp;sexe bas'!A1" display="Variable suivante" xr:uid="{FD8846CE-F279-45D9-B6EF-9ADE5DAC1DA0}"/>
    <hyperlink ref="N2" location="'Pension retr par Age&amp;sexe basc'!A1" display="Variable précédente" xr:uid="{322C777E-2E0B-4634-A719-0B3047E3CFA8}"/>
  </hyperlinks>
  <pageMargins left="0.7" right="0.7" top="0.75" bottom="0.75" header="0.3" footer="0.3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82F2-8FBC-4D37-91E4-4946FDFA5A86}">
  <dimension ref="A1:G31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5.08203125" style="248" customWidth="1"/>
    <col min="3" max="3" width="15" style="248" customWidth="1"/>
    <col min="4" max="4" width="14.75" style="248" customWidth="1"/>
    <col min="5" max="5" width="15.75" style="248" customWidth="1"/>
    <col min="6" max="6" width="13.6640625" style="248" customWidth="1"/>
    <col min="7" max="16384" width="10.6640625" style="248"/>
  </cols>
  <sheetData>
    <row r="1" spans="1:7" x14ac:dyDescent="0.35">
      <c r="A1" s="249"/>
      <c r="B1" s="249"/>
      <c r="C1" s="249"/>
      <c r="G1" s="250" t="s">
        <v>260</v>
      </c>
    </row>
    <row r="2" spans="1:7" ht="18" x14ac:dyDescent="0.4">
      <c r="A2" s="249"/>
      <c r="B2" s="251" t="s">
        <v>1182</v>
      </c>
      <c r="C2" s="249"/>
      <c r="G2" s="252" t="s">
        <v>261</v>
      </c>
    </row>
    <row r="3" spans="1:7" ht="18" x14ac:dyDescent="0.4">
      <c r="A3" s="249"/>
      <c r="B3" s="251"/>
      <c r="C3" s="249"/>
    </row>
    <row r="4" spans="1:7" x14ac:dyDescent="0.35">
      <c r="B4" s="49" t="s">
        <v>16</v>
      </c>
      <c r="C4" s="54" t="s">
        <v>82</v>
      </c>
      <c r="D4" s="54" t="s">
        <v>83</v>
      </c>
      <c r="E4" s="54" t="s">
        <v>14</v>
      </c>
      <c r="F4" s="54" t="s">
        <v>7</v>
      </c>
    </row>
    <row r="5" spans="1:7" x14ac:dyDescent="0.35">
      <c r="B5" s="239" t="s">
        <v>674</v>
      </c>
      <c r="C5" s="8">
        <v>5027280</v>
      </c>
      <c r="D5" s="8">
        <v>0</v>
      </c>
      <c r="E5" s="107">
        <f>C5+D5</f>
        <v>5027280</v>
      </c>
      <c r="F5" s="339">
        <f>E5/$E$31</f>
        <v>5.1766301542011844E-4</v>
      </c>
    </row>
    <row r="6" spans="1:7" x14ac:dyDescent="0.35">
      <c r="B6" s="334" t="s">
        <v>8</v>
      </c>
      <c r="C6" s="8">
        <v>189090500</v>
      </c>
      <c r="D6" s="8">
        <v>49065290</v>
      </c>
      <c r="E6" s="107">
        <f t="shared" ref="E6:E30" si="0">C6+D6</f>
        <v>238155790</v>
      </c>
      <c r="F6" s="339">
        <f t="shared" ref="F6:F31" si="1">E6/$E$31</f>
        <v>2.4523090894312729E-2</v>
      </c>
    </row>
    <row r="7" spans="1:7" x14ac:dyDescent="0.35">
      <c r="B7" s="334" t="s">
        <v>675</v>
      </c>
      <c r="C7" s="8">
        <v>172836430</v>
      </c>
      <c r="D7" s="8">
        <v>16488620</v>
      </c>
      <c r="E7" s="107">
        <f t="shared" si="0"/>
        <v>189325050</v>
      </c>
      <c r="F7" s="339">
        <f t="shared" si="1"/>
        <v>1.9494950803926714E-2</v>
      </c>
    </row>
    <row r="8" spans="1:7" x14ac:dyDescent="0.35">
      <c r="B8" s="334" t="s">
        <v>676</v>
      </c>
      <c r="C8" s="8">
        <v>29182710</v>
      </c>
      <c r="D8" s="8">
        <v>2388840</v>
      </c>
      <c r="E8" s="107">
        <f t="shared" si="0"/>
        <v>31571550</v>
      </c>
      <c r="F8" s="339">
        <f t="shared" si="1"/>
        <v>3.2509475848743336E-3</v>
      </c>
    </row>
    <row r="9" spans="1:7" x14ac:dyDescent="0.35">
      <c r="B9" s="334" t="s">
        <v>677</v>
      </c>
      <c r="C9" s="8">
        <v>19619380</v>
      </c>
      <c r="D9" s="8">
        <v>4635960</v>
      </c>
      <c r="E9" s="107">
        <f t="shared" si="0"/>
        <v>24255340</v>
      </c>
      <c r="F9" s="339">
        <f t="shared" si="1"/>
        <v>2.4975916289604349E-3</v>
      </c>
    </row>
    <row r="10" spans="1:7" x14ac:dyDescent="0.35">
      <c r="B10" s="334" t="s">
        <v>411</v>
      </c>
      <c r="C10" s="8">
        <v>28287720</v>
      </c>
      <c r="D10" s="8">
        <v>3402840</v>
      </c>
      <c r="E10" s="107">
        <f t="shared" si="0"/>
        <v>31690560</v>
      </c>
      <c r="F10" s="339">
        <f t="shared" si="1"/>
        <v>3.2632021391194024E-3</v>
      </c>
    </row>
    <row r="11" spans="1:7" x14ac:dyDescent="0.35">
      <c r="B11" s="334" t="s">
        <v>678</v>
      </c>
      <c r="C11" s="8">
        <v>15593280</v>
      </c>
      <c r="D11" s="8">
        <v>1184160</v>
      </c>
      <c r="E11" s="107">
        <f t="shared" si="0"/>
        <v>16777440</v>
      </c>
      <c r="F11" s="339">
        <f t="shared" si="1"/>
        <v>1.7275863252952117E-3</v>
      </c>
    </row>
    <row r="12" spans="1:7" x14ac:dyDescent="0.35">
      <c r="B12" s="334" t="s">
        <v>679</v>
      </c>
      <c r="C12" s="8">
        <v>128356920</v>
      </c>
      <c r="D12" s="8">
        <v>9989200</v>
      </c>
      <c r="E12" s="107">
        <f t="shared" si="0"/>
        <v>138346120</v>
      </c>
      <c r="F12" s="339">
        <f t="shared" si="1"/>
        <v>1.4245609882654947E-2</v>
      </c>
    </row>
    <row r="13" spans="1:7" x14ac:dyDescent="0.35">
      <c r="B13" s="334" t="s">
        <v>9</v>
      </c>
      <c r="C13" s="8">
        <v>149299280</v>
      </c>
      <c r="D13" s="8">
        <v>12497300</v>
      </c>
      <c r="E13" s="107">
        <f t="shared" si="0"/>
        <v>161796580</v>
      </c>
      <c r="F13" s="339">
        <f t="shared" si="1"/>
        <v>1.6660322378594872E-2</v>
      </c>
    </row>
    <row r="14" spans="1:7" x14ac:dyDescent="0.35">
      <c r="B14" s="334" t="s">
        <v>10</v>
      </c>
      <c r="C14" s="8">
        <v>6454688300</v>
      </c>
      <c r="D14" s="8">
        <v>683198700</v>
      </c>
      <c r="E14" s="107">
        <f t="shared" si="0"/>
        <v>7137887000</v>
      </c>
      <c r="F14" s="339">
        <f t="shared" si="1"/>
        <v>0.73499389493882639</v>
      </c>
    </row>
    <row r="15" spans="1:7" x14ac:dyDescent="0.35">
      <c r="B15" s="334" t="s">
        <v>415</v>
      </c>
      <c r="C15" s="8">
        <v>325736960</v>
      </c>
      <c r="D15" s="8">
        <v>12949080</v>
      </c>
      <c r="E15" s="107">
        <f t="shared" si="0"/>
        <v>338686040</v>
      </c>
      <c r="F15" s="339">
        <f t="shared" si="1"/>
        <v>3.4874770601020601E-2</v>
      </c>
    </row>
    <row r="16" spans="1:7" x14ac:dyDescent="0.35">
      <c r="B16" s="334" t="s">
        <v>416</v>
      </c>
      <c r="C16" s="8">
        <v>66436280</v>
      </c>
      <c r="D16" s="8">
        <v>6854640</v>
      </c>
      <c r="E16" s="107">
        <f t="shared" si="0"/>
        <v>73290920</v>
      </c>
      <c r="F16" s="339">
        <f t="shared" si="1"/>
        <v>7.5468242568774106E-3</v>
      </c>
    </row>
    <row r="17" spans="2:7" x14ac:dyDescent="0.35">
      <c r="B17" s="334" t="s">
        <v>417</v>
      </c>
      <c r="C17" s="8">
        <v>137362050</v>
      </c>
      <c r="D17" s="8">
        <v>15153960</v>
      </c>
      <c r="E17" s="107">
        <f t="shared" si="0"/>
        <v>152516010</v>
      </c>
      <c r="F17" s="339">
        <f t="shared" si="1"/>
        <v>1.5704694712935213E-2</v>
      </c>
    </row>
    <row r="18" spans="2:7" x14ac:dyDescent="0.35">
      <c r="B18" s="334" t="s">
        <v>418</v>
      </c>
      <c r="C18" s="8">
        <v>43859640</v>
      </c>
      <c r="D18" s="8">
        <v>6019630</v>
      </c>
      <c r="E18" s="107">
        <f t="shared" si="0"/>
        <v>49879270</v>
      </c>
      <c r="F18" s="339">
        <f t="shared" si="1"/>
        <v>5.1361080574692979E-3</v>
      </c>
    </row>
    <row r="19" spans="2:7" x14ac:dyDescent="0.35">
      <c r="B19" s="334" t="s">
        <v>419</v>
      </c>
      <c r="C19" s="8">
        <v>15542700</v>
      </c>
      <c r="D19" s="8">
        <v>1184160</v>
      </c>
      <c r="E19" s="107">
        <f t="shared" si="0"/>
        <v>16726860</v>
      </c>
      <c r="F19" s="339">
        <f t="shared" si="1"/>
        <v>1.7223780625129617E-3</v>
      </c>
    </row>
    <row r="20" spans="2:7" x14ac:dyDescent="0.35">
      <c r="B20" s="334" t="s">
        <v>839</v>
      </c>
      <c r="C20" s="8">
        <v>37140320</v>
      </c>
      <c r="D20" s="8">
        <v>1253640</v>
      </c>
      <c r="E20" s="107">
        <f t="shared" si="0"/>
        <v>38393960</v>
      </c>
      <c r="F20" s="339">
        <f t="shared" si="1"/>
        <v>3.9534565624988879E-3</v>
      </c>
    </row>
    <row r="21" spans="2:7" x14ac:dyDescent="0.35">
      <c r="B21" s="334" t="s">
        <v>11</v>
      </c>
      <c r="C21" s="8">
        <v>22510230</v>
      </c>
      <c r="D21" s="8">
        <v>1320000</v>
      </c>
      <c r="E21" s="107">
        <f t="shared" si="0"/>
        <v>23830230</v>
      </c>
      <c r="F21" s="339">
        <f t="shared" si="1"/>
        <v>2.4538177145404612E-3</v>
      </c>
    </row>
    <row r="22" spans="2:7" x14ac:dyDescent="0.35">
      <c r="B22" s="334" t="s">
        <v>421</v>
      </c>
      <c r="C22" s="8">
        <v>15969830</v>
      </c>
      <c r="D22" s="8">
        <v>0</v>
      </c>
      <c r="E22" s="107">
        <f t="shared" si="0"/>
        <v>15969830</v>
      </c>
      <c r="F22" s="339">
        <f t="shared" si="1"/>
        <v>1.6444260820059097E-3</v>
      </c>
    </row>
    <row r="23" spans="2:7" x14ac:dyDescent="0.35">
      <c r="B23" s="334" t="s">
        <v>12</v>
      </c>
      <c r="C23" s="8">
        <v>362759430</v>
      </c>
      <c r="D23" s="8">
        <v>19640540</v>
      </c>
      <c r="E23" s="107">
        <f t="shared" si="0"/>
        <v>382399970</v>
      </c>
      <c r="F23" s="339">
        <f t="shared" si="1"/>
        <v>3.9376028700761213E-2</v>
      </c>
    </row>
    <row r="24" spans="2:7" x14ac:dyDescent="0.35">
      <c r="B24" s="334" t="s">
        <v>681</v>
      </c>
      <c r="C24" s="8">
        <v>183449560</v>
      </c>
      <c r="D24" s="8">
        <v>2166340</v>
      </c>
      <c r="E24" s="107">
        <f t="shared" si="0"/>
        <v>185615900</v>
      </c>
      <c r="F24" s="339">
        <f t="shared" si="1"/>
        <v>1.9113016681768107E-2</v>
      </c>
    </row>
    <row r="25" spans="2:7" x14ac:dyDescent="0.35">
      <c r="B25" s="334" t="s">
        <v>424</v>
      </c>
      <c r="C25" s="8">
        <v>41115640</v>
      </c>
      <c r="D25" s="8">
        <v>11677270</v>
      </c>
      <c r="E25" s="107">
        <f t="shared" si="0"/>
        <v>52792910</v>
      </c>
      <c r="F25" s="339">
        <f t="shared" si="1"/>
        <v>5.4361278829512033E-3</v>
      </c>
    </row>
    <row r="26" spans="2:7" x14ac:dyDescent="0.35">
      <c r="B26" s="334" t="s">
        <v>13</v>
      </c>
      <c r="C26" s="8">
        <v>169579290</v>
      </c>
      <c r="D26" s="8">
        <v>4054600</v>
      </c>
      <c r="E26" s="107">
        <f t="shared" si="0"/>
        <v>173633890</v>
      </c>
      <c r="F26" s="339">
        <f t="shared" si="1"/>
        <v>1.7879219593204505E-2</v>
      </c>
    </row>
    <row r="27" spans="2:7" x14ac:dyDescent="0.35">
      <c r="B27" s="334" t="s">
        <v>682</v>
      </c>
      <c r="C27" s="8">
        <v>41807550</v>
      </c>
      <c r="D27" s="8">
        <v>4486820</v>
      </c>
      <c r="E27" s="107">
        <f t="shared" si="0"/>
        <v>46294370</v>
      </c>
      <c r="F27" s="339">
        <f t="shared" si="1"/>
        <v>4.7669680565185684E-3</v>
      </c>
    </row>
    <row r="28" spans="2:7" x14ac:dyDescent="0.35">
      <c r="B28" s="334" t="s">
        <v>427</v>
      </c>
      <c r="C28" s="8">
        <v>14031860</v>
      </c>
      <c r="D28" s="8">
        <v>2941230</v>
      </c>
      <c r="E28" s="107">
        <f t="shared" si="0"/>
        <v>16973090</v>
      </c>
      <c r="F28" s="339">
        <f t="shared" si="1"/>
        <v>1.747732561225366E-3</v>
      </c>
    </row>
    <row r="29" spans="2:7" x14ac:dyDescent="0.35">
      <c r="B29" s="334" t="s">
        <v>428</v>
      </c>
      <c r="C29" s="8">
        <v>111096440</v>
      </c>
      <c r="D29" s="8">
        <v>10073010</v>
      </c>
      <c r="E29" s="107">
        <f t="shared" si="0"/>
        <v>121169450</v>
      </c>
      <c r="F29" s="339">
        <f t="shared" si="1"/>
        <v>1.2476914527099599E-2</v>
      </c>
    </row>
    <row r="30" spans="2:7" x14ac:dyDescent="0.35">
      <c r="B30" s="341" t="s">
        <v>429</v>
      </c>
      <c r="C30" s="206">
        <v>40816350</v>
      </c>
      <c r="D30" s="206">
        <v>7669790</v>
      </c>
      <c r="E30" s="107">
        <f t="shared" si="0"/>
        <v>48486140</v>
      </c>
      <c r="F30" s="339">
        <f t="shared" si="1"/>
        <v>4.9926563546255675E-3</v>
      </c>
    </row>
    <row r="31" spans="2:7" x14ac:dyDescent="0.35">
      <c r="B31" s="90" t="s">
        <v>14</v>
      </c>
      <c r="C31" s="419">
        <f>SUM(C5:C30)</f>
        <v>8821195930</v>
      </c>
      <c r="D31" s="419">
        <f>SUM(D5:D30)</f>
        <v>890295620</v>
      </c>
      <c r="E31" s="281">
        <f>SUM(E5:E30)</f>
        <v>9711491550</v>
      </c>
      <c r="F31" s="349">
        <f t="shared" si="1"/>
        <v>1</v>
      </c>
      <c r="G31" s="325"/>
    </row>
  </sheetData>
  <hyperlinks>
    <hyperlink ref="G1" location="'Rente mensuel Ayant droit basc'!A1" display="Variable suivante" xr:uid="{5F6B6E8C-DBE9-4AEF-BBB4-36E947D09800}"/>
    <hyperlink ref="G2" location="'Pension retr par prov&amp;grade bas'!A1" display="Variable précédente" xr:uid="{7A5CC907-D5EA-43ED-8434-D2562B46740B}"/>
  </hyperlinks>
  <pageMargins left="0.7" right="0.7" top="0.75" bottom="0.75" header="0.3" footer="0.3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7BF43-7940-4829-91A8-EA137FE808BF}">
  <dimension ref="A1:H31"/>
  <sheetViews>
    <sheetView workbookViewId="0">
      <selection activeCell="F17" sqref="F17"/>
    </sheetView>
  </sheetViews>
  <sheetFormatPr baseColWidth="10" defaultColWidth="10.6640625" defaultRowHeight="15.5" x14ac:dyDescent="0.35"/>
  <cols>
    <col min="1" max="1" width="10.6640625" style="248"/>
    <col min="2" max="2" width="13.4140625" style="248" customWidth="1"/>
    <col min="3" max="3" width="60.6640625" style="248" customWidth="1"/>
    <col min="4" max="4" width="12.1640625" style="248" customWidth="1"/>
    <col min="5" max="5" width="12.08203125" style="248" customWidth="1"/>
    <col min="6" max="6" width="15.1640625" style="248" customWidth="1"/>
    <col min="7" max="7" width="12.08203125" style="248" customWidth="1"/>
    <col min="8" max="8" width="12.33203125" style="248" customWidth="1"/>
    <col min="9" max="16384" width="10.6640625" style="248"/>
  </cols>
  <sheetData>
    <row r="1" spans="1:8" x14ac:dyDescent="0.35">
      <c r="A1" s="249"/>
      <c r="B1" s="249"/>
      <c r="C1" s="249"/>
    </row>
    <row r="2" spans="1:8" ht="18" x14ac:dyDescent="0.4">
      <c r="A2" s="249"/>
      <c r="B2" s="251" t="s">
        <v>1184</v>
      </c>
      <c r="C2" s="249"/>
      <c r="E2" s="252" t="s">
        <v>261</v>
      </c>
    </row>
    <row r="3" spans="1:8" ht="18" x14ac:dyDescent="0.4">
      <c r="A3" s="249"/>
      <c r="B3" s="251"/>
      <c r="C3" s="249"/>
    </row>
    <row r="4" spans="1:8" x14ac:dyDescent="0.35">
      <c r="B4" s="49" t="s">
        <v>70</v>
      </c>
      <c r="C4" s="54" t="s">
        <v>14</v>
      </c>
      <c r="D4" s="443"/>
      <c r="E4" s="443"/>
      <c r="F4" s="443"/>
      <c r="G4" s="443"/>
      <c r="H4" s="443"/>
    </row>
    <row r="5" spans="1:8" x14ac:dyDescent="0.35">
      <c r="B5" s="54">
        <v>2023</v>
      </c>
      <c r="C5" s="54" t="s">
        <v>884</v>
      </c>
      <c r="D5" s="241"/>
      <c r="E5" s="241"/>
      <c r="F5" s="443"/>
      <c r="G5" s="241"/>
      <c r="H5" s="241"/>
    </row>
    <row r="6" spans="1:8" x14ac:dyDescent="0.35">
      <c r="B6" s="334" t="s">
        <v>92</v>
      </c>
      <c r="C6" s="8" t="s">
        <v>885</v>
      </c>
      <c r="D6" s="241"/>
      <c r="E6" s="241"/>
      <c r="F6" s="443"/>
      <c r="G6" s="241"/>
      <c r="H6" s="241"/>
    </row>
    <row r="7" spans="1:8" x14ac:dyDescent="0.35">
      <c r="B7" s="44" t="s">
        <v>93</v>
      </c>
      <c r="C7" s="8" t="s">
        <v>886</v>
      </c>
      <c r="D7" s="241"/>
      <c r="E7" s="241"/>
      <c r="F7" s="443"/>
      <c r="G7" s="241"/>
      <c r="H7" s="241"/>
    </row>
    <row r="8" spans="1:8" x14ac:dyDescent="0.35">
      <c r="B8" s="233" t="s">
        <v>94</v>
      </c>
      <c r="C8" s="8" t="s">
        <v>887</v>
      </c>
      <c r="D8" s="241"/>
      <c r="E8" s="241"/>
      <c r="F8" s="443"/>
      <c r="G8" s="241"/>
      <c r="H8" s="241"/>
    </row>
    <row r="9" spans="1:8" x14ac:dyDescent="0.35">
      <c r="B9" s="90" t="s">
        <v>72</v>
      </c>
      <c r="C9" s="48" t="s">
        <v>888</v>
      </c>
      <c r="D9" s="241"/>
      <c r="E9" s="241"/>
      <c r="F9" s="443"/>
      <c r="G9" s="241"/>
      <c r="H9" s="241"/>
    </row>
    <row r="10" spans="1:8" x14ac:dyDescent="0.35">
      <c r="B10" s="334" t="s">
        <v>95</v>
      </c>
      <c r="C10" s="8" t="s">
        <v>889</v>
      </c>
      <c r="D10" s="241"/>
      <c r="E10" s="241"/>
      <c r="F10" s="443"/>
      <c r="G10" s="241"/>
      <c r="H10" s="241"/>
    </row>
    <row r="11" spans="1:8" x14ac:dyDescent="0.35">
      <c r="B11" s="7" t="s">
        <v>96</v>
      </c>
      <c r="C11" s="8" t="s">
        <v>890</v>
      </c>
      <c r="D11" s="241"/>
      <c r="E11" s="241"/>
      <c r="F11" s="443"/>
      <c r="G11" s="241"/>
      <c r="H11" s="241"/>
    </row>
    <row r="12" spans="1:8" x14ac:dyDescent="0.35">
      <c r="B12" s="7" t="s">
        <v>97</v>
      </c>
      <c r="C12" s="8" t="s">
        <v>891</v>
      </c>
      <c r="D12" s="241"/>
      <c r="E12" s="241"/>
      <c r="F12" s="443"/>
      <c r="G12" s="241"/>
      <c r="H12" s="241"/>
    </row>
    <row r="13" spans="1:8" x14ac:dyDescent="0.35">
      <c r="B13" s="90" t="s">
        <v>73</v>
      </c>
      <c r="C13" s="347" t="s">
        <v>892</v>
      </c>
      <c r="D13" s="241"/>
      <c r="E13" s="241"/>
      <c r="F13" s="443"/>
      <c r="G13" s="241"/>
      <c r="H13" s="241"/>
    </row>
    <row r="14" spans="1:8" x14ac:dyDescent="0.35">
      <c r="B14" s="334" t="s">
        <v>98</v>
      </c>
      <c r="C14" s="8" t="s">
        <v>893</v>
      </c>
      <c r="D14" s="241"/>
      <c r="E14" s="241"/>
      <c r="F14" s="443"/>
      <c r="G14" s="241"/>
      <c r="H14" s="241"/>
    </row>
    <row r="15" spans="1:8" x14ac:dyDescent="0.35">
      <c r="B15" s="7" t="s">
        <v>99</v>
      </c>
      <c r="C15" s="8" t="s">
        <v>894</v>
      </c>
      <c r="D15" s="241"/>
      <c r="E15" s="241"/>
      <c r="F15" s="443"/>
      <c r="G15" s="241"/>
      <c r="H15" s="241"/>
    </row>
    <row r="16" spans="1:8" x14ac:dyDescent="0.35">
      <c r="B16" s="7" t="s">
        <v>100</v>
      </c>
      <c r="C16" s="8" t="s">
        <v>895</v>
      </c>
      <c r="D16" s="241"/>
      <c r="E16" s="241"/>
      <c r="F16" s="443"/>
      <c r="G16" s="241"/>
      <c r="H16" s="241"/>
    </row>
    <row r="17" spans="2:8" x14ac:dyDescent="0.35">
      <c r="B17" s="90" t="s">
        <v>74</v>
      </c>
      <c r="C17" s="347" t="s">
        <v>896</v>
      </c>
      <c r="D17" s="241"/>
      <c r="E17" s="241"/>
      <c r="F17" s="443"/>
      <c r="G17" s="241"/>
      <c r="H17" s="241"/>
    </row>
    <row r="18" spans="2:8" x14ac:dyDescent="0.35">
      <c r="B18" s="334" t="s">
        <v>89</v>
      </c>
      <c r="C18" s="8" t="s">
        <v>897</v>
      </c>
      <c r="D18" s="241"/>
      <c r="E18" s="241"/>
      <c r="F18" s="443"/>
      <c r="G18" s="241"/>
      <c r="H18" s="241"/>
    </row>
    <row r="19" spans="2:8" x14ac:dyDescent="0.35">
      <c r="B19" s="7" t="s">
        <v>90</v>
      </c>
      <c r="C19" s="8" t="s">
        <v>898</v>
      </c>
      <c r="D19" s="241"/>
      <c r="E19" s="241"/>
      <c r="F19" s="443"/>
      <c r="G19" s="241"/>
      <c r="H19" s="241"/>
    </row>
    <row r="20" spans="2:8" x14ac:dyDescent="0.35">
      <c r="B20" s="7" t="s">
        <v>91</v>
      </c>
      <c r="C20" s="8" t="s">
        <v>899</v>
      </c>
      <c r="D20" s="241"/>
      <c r="E20" s="241"/>
      <c r="F20" s="443"/>
      <c r="G20" s="241"/>
      <c r="H20" s="241"/>
    </row>
    <row r="21" spans="2:8" x14ac:dyDescent="0.35">
      <c r="B21" s="90" t="s">
        <v>71</v>
      </c>
      <c r="C21" s="347" t="s">
        <v>900</v>
      </c>
      <c r="D21" s="241"/>
      <c r="E21" s="241"/>
      <c r="F21" s="443"/>
      <c r="G21" s="241"/>
      <c r="H21" s="241"/>
    </row>
    <row r="22" spans="2:8" x14ac:dyDescent="0.35">
      <c r="B22" s="444"/>
      <c r="C22" s="241"/>
      <c r="D22" s="241"/>
      <c r="E22" s="241"/>
      <c r="F22" s="443"/>
      <c r="G22" s="241"/>
      <c r="H22" s="241"/>
    </row>
    <row r="23" spans="2:8" x14ac:dyDescent="0.35">
      <c r="B23" s="444"/>
      <c r="C23" s="241"/>
      <c r="D23" s="241"/>
      <c r="E23" s="241"/>
      <c r="F23" s="443"/>
      <c r="G23" s="241"/>
      <c r="H23" s="241"/>
    </row>
    <row r="24" spans="2:8" x14ac:dyDescent="0.35">
      <c r="B24" s="444"/>
      <c r="C24" s="241"/>
      <c r="D24" s="241"/>
      <c r="E24" s="241"/>
      <c r="F24" s="443"/>
      <c r="G24" s="241"/>
      <c r="H24" s="241"/>
    </row>
    <row r="25" spans="2:8" x14ac:dyDescent="0.35">
      <c r="B25" s="444"/>
      <c r="C25" s="241"/>
      <c r="D25" s="241"/>
      <c r="E25" s="241"/>
      <c r="F25" s="443"/>
      <c r="G25" s="241"/>
      <c r="H25" s="241"/>
    </row>
    <row r="26" spans="2:8" x14ac:dyDescent="0.35">
      <c r="B26" s="444"/>
      <c r="C26" s="241"/>
      <c r="D26" s="241"/>
      <c r="E26" s="241"/>
      <c r="F26" s="443"/>
      <c r="G26" s="241"/>
      <c r="H26" s="241"/>
    </row>
    <row r="27" spans="2:8" x14ac:dyDescent="0.35">
      <c r="B27" s="444"/>
      <c r="C27" s="241"/>
      <c r="D27" s="241"/>
      <c r="E27" s="241"/>
      <c r="F27" s="443"/>
      <c r="G27" s="241"/>
      <c r="H27" s="241"/>
    </row>
    <row r="28" spans="2:8" x14ac:dyDescent="0.35">
      <c r="B28" s="444"/>
      <c r="C28" s="241"/>
      <c r="D28" s="241"/>
      <c r="E28" s="241"/>
      <c r="F28" s="443"/>
      <c r="G28" s="241"/>
      <c r="H28" s="241"/>
    </row>
    <row r="29" spans="2:8" x14ac:dyDescent="0.35">
      <c r="B29" s="444"/>
      <c r="C29" s="241"/>
      <c r="D29" s="241"/>
      <c r="E29" s="241"/>
      <c r="F29" s="443"/>
      <c r="G29" s="241"/>
      <c r="H29" s="241"/>
    </row>
    <row r="30" spans="2:8" x14ac:dyDescent="0.35">
      <c r="B30" s="444"/>
      <c r="C30" s="241"/>
      <c r="D30" s="241"/>
      <c r="E30" s="241"/>
      <c r="F30" s="443"/>
      <c r="G30" s="241"/>
      <c r="H30" s="241"/>
    </row>
    <row r="31" spans="2:8" x14ac:dyDescent="0.35">
      <c r="B31" s="229"/>
      <c r="C31" s="445"/>
      <c r="D31" s="445"/>
      <c r="E31" s="445"/>
      <c r="F31" s="445"/>
      <c r="G31" s="445"/>
      <c r="H31" s="445"/>
    </row>
  </sheetData>
  <hyperlinks>
    <hyperlink ref="E2" location="'Rente mensuel Ayant droit basc'!A1" display="Variable précédente" xr:uid="{CDC9A274-1ACC-4993-A4F8-0F4225E05EA4}"/>
  </hyperlinks>
  <pageMargins left="0.7" right="0.7" top="0.75" bottom="0.75" header="0.3" footer="0.3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4D581-3F85-43E5-845F-EC03480B948B}">
  <dimension ref="A1:I31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28.58203125" style="248" customWidth="1"/>
    <col min="3" max="3" width="16.4140625" style="248" customWidth="1"/>
    <col min="4" max="4" width="12.25" style="248" customWidth="1"/>
    <col min="5" max="5" width="12.4140625" style="248" customWidth="1"/>
    <col min="6" max="7" width="12.9140625" style="248" customWidth="1"/>
    <col min="8" max="8" width="12.75" style="248" customWidth="1"/>
    <col min="9" max="16384" width="10.6640625" style="248"/>
  </cols>
  <sheetData>
    <row r="1" spans="1:9" x14ac:dyDescent="0.35">
      <c r="A1" s="249"/>
      <c r="B1" s="249"/>
      <c r="C1" s="249"/>
      <c r="I1" s="250" t="s">
        <v>260</v>
      </c>
    </row>
    <row r="2" spans="1:9" ht="18" x14ac:dyDescent="0.4">
      <c r="A2" s="249"/>
      <c r="B2" s="251" t="s">
        <v>1183</v>
      </c>
      <c r="C2" s="249"/>
      <c r="I2" s="252" t="s">
        <v>1116</v>
      </c>
    </row>
    <row r="3" spans="1:9" ht="18" x14ac:dyDescent="0.4">
      <c r="A3" s="249"/>
      <c r="B3" s="251"/>
      <c r="C3" s="249"/>
    </row>
    <row r="4" spans="1:9" x14ac:dyDescent="0.35">
      <c r="B4" s="49" t="s">
        <v>16</v>
      </c>
      <c r="C4" s="54" t="s">
        <v>662</v>
      </c>
      <c r="D4" s="54" t="s">
        <v>663</v>
      </c>
      <c r="E4" s="54" t="s">
        <v>664</v>
      </c>
      <c r="F4" s="54" t="s">
        <v>665</v>
      </c>
      <c r="G4" s="54" t="s">
        <v>666</v>
      </c>
      <c r="H4" s="54" t="s">
        <v>14</v>
      </c>
    </row>
    <row r="5" spans="1:9" x14ac:dyDescent="0.35">
      <c r="B5" s="239" t="s">
        <v>674</v>
      </c>
      <c r="C5" s="8">
        <v>0</v>
      </c>
      <c r="D5" s="8">
        <v>0</v>
      </c>
      <c r="E5" s="8">
        <v>0</v>
      </c>
      <c r="F5" s="446">
        <v>1147600</v>
      </c>
      <c r="G5" s="346">
        <v>3879680</v>
      </c>
      <c r="H5" s="8">
        <f t="shared" ref="H5:H30" si="0">SUM(C5:G5)</f>
        <v>5027280</v>
      </c>
    </row>
    <row r="6" spans="1:9" x14ac:dyDescent="0.35">
      <c r="B6" s="334" t="s">
        <v>8</v>
      </c>
      <c r="C6" s="8">
        <v>27518850</v>
      </c>
      <c r="D6" s="8">
        <v>39623690</v>
      </c>
      <c r="E6" s="8">
        <v>43924980</v>
      </c>
      <c r="F6" s="446">
        <v>39236520</v>
      </c>
      <c r="G6" s="8">
        <v>87851750</v>
      </c>
      <c r="H6" s="8">
        <f t="shared" si="0"/>
        <v>238155790</v>
      </c>
    </row>
    <row r="7" spans="1:9" x14ac:dyDescent="0.35">
      <c r="B7" s="334" t="s">
        <v>675</v>
      </c>
      <c r="C7" s="8">
        <v>2304290</v>
      </c>
      <c r="D7" s="8">
        <v>10831300</v>
      </c>
      <c r="E7" s="8">
        <v>24709990</v>
      </c>
      <c r="F7" s="446">
        <v>48990090</v>
      </c>
      <c r="G7" s="8">
        <v>102489380</v>
      </c>
      <c r="H7" s="8">
        <f t="shared" si="0"/>
        <v>189325050</v>
      </c>
    </row>
    <row r="8" spans="1:9" x14ac:dyDescent="0.35">
      <c r="B8" s="334" t="s">
        <v>676</v>
      </c>
      <c r="C8" s="8">
        <v>0</v>
      </c>
      <c r="D8" s="8">
        <v>2375150</v>
      </c>
      <c r="E8" s="8">
        <v>4227110</v>
      </c>
      <c r="F8" s="446">
        <v>3342260</v>
      </c>
      <c r="G8" s="8">
        <v>21627030</v>
      </c>
      <c r="H8" s="8">
        <f t="shared" si="0"/>
        <v>31571550</v>
      </c>
    </row>
    <row r="9" spans="1:9" x14ac:dyDescent="0.35">
      <c r="B9" s="334" t="s">
        <v>677</v>
      </c>
      <c r="C9" s="8">
        <v>0</v>
      </c>
      <c r="D9" s="8">
        <v>3441360</v>
      </c>
      <c r="E9" s="8">
        <v>4053250</v>
      </c>
      <c r="F9" s="446">
        <v>6197900</v>
      </c>
      <c r="G9" s="8">
        <v>10562830</v>
      </c>
      <c r="H9" s="8">
        <f t="shared" si="0"/>
        <v>24255340</v>
      </c>
    </row>
    <row r="10" spans="1:9" x14ac:dyDescent="0.35">
      <c r="B10" s="334" t="s">
        <v>411</v>
      </c>
      <c r="C10" s="8">
        <v>0</v>
      </c>
      <c r="D10" s="8">
        <v>946000</v>
      </c>
      <c r="E10" s="8">
        <v>1149170</v>
      </c>
      <c r="F10" s="446">
        <v>17512700</v>
      </c>
      <c r="G10" s="8">
        <v>12082690</v>
      </c>
      <c r="H10" s="8">
        <f t="shared" si="0"/>
        <v>31690560</v>
      </c>
    </row>
    <row r="11" spans="1:9" x14ac:dyDescent="0.35">
      <c r="B11" s="334" t="s">
        <v>678</v>
      </c>
      <c r="C11" s="8">
        <v>0</v>
      </c>
      <c r="D11" s="8">
        <v>1813720</v>
      </c>
      <c r="E11" s="8">
        <v>6298050</v>
      </c>
      <c r="F11" s="446">
        <v>6353080</v>
      </c>
      <c r="G11" s="8">
        <v>2312590</v>
      </c>
      <c r="H11" s="8">
        <f t="shared" si="0"/>
        <v>16777440</v>
      </c>
    </row>
    <row r="12" spans="1:9" x14ac:dyDescent="0.35">
      <c r="B12" s="334" t="s">
        <v>679</v>
      </c>
      <c r="C12" s="8">
        <v>2724130</v>
      </c>
      <c r="D12" s="8">
        <v>9626290</v>
      </c>
      <c r="E12" s="8">
        <v>19110330</v>
      </c>
      <c r="F12" s="446">
        <v>21374340</v>
      </c>
      <c r="G12" s="8">
        <v>83310180</v>
      </c>
      <c r="H12" s="8">
        <f t="shared" si="0"/>
        <v>136145270</v>
      </c>
    </row>
    <row r="13" spans="1:9" x14ac:dyDescent="0.35">
      <c r="B13" s="334" t="s">
        <v>9</v>
      </c>
      <c r="C13" s="8">
        <v>629730</v>
      </c>
      <c r="D13" s="8">
        <v>4369260</v>
      </c>
      <c r="E13" s="8">
        <v>15213580</v>
      </c>
      <c r="F13" s="446">
        <v>28517050</v>
      </c>
      <c r="G13" s="8">
        <v>115267810</v>
      </c>
      <c r="H13" s="8">
        <f t="shared" si="0"/>
        <v>163997430</v>
      </c>
    </row>
    <row r="14" spans="1:9" x14ac:dyDescent="0.35">
      <c r="B14" s="334" t="s">
        <v>10</v>
      </c>
      <c r="C14" s="8">
        <v>49168000</v>
      </c>
      <c r="D14" s="8">
        <v>291745770</v>
      </c>
      <c r="E14" s="8">
        <v>924386660</v>
      </c>
      <c r="F14" s="446">
        <v>1879421010</v>
      </c>
      <c r="G14" s="8">
        <v>3993165560</v>
      </c>
      <c r="H14" s="8">
        <f t="shared" si="0"/>
        <v>7137887000</v>
      </c>
    </row>
    <row r="15" spans="1:9" x14ac:dyDescent="0.35">
      <c r="B15" s="334" t="s">
        <v>415</v>
      </c>
      <c r="C15" s="8">
        <v>7388280</v>
      </c>
      <c r="D15" s="8">
        <v>40300890</v>
      </c>
      <c r="E15" s="8">
        <v>51354700</v>
      </c>
      <c r="F15" s="446">
        <v>47152890</v>
      </c>
      <c r="G15" s="8">
        <v>192489280</v>
      </c>
      <c r="H15" s="8">
        <f t="shared" si="0"/>
        <v>338686040</v>
      </c>
    </row>
    <row r="16" spans="1:9" x14ac:dyDescent="0.35">
      <c r="B16" s="334" t="s">
        <v>416</v>
      </c>
      <c r="C16" s="8">
        <v>15228240</v>
      </c>
      <c r="D16" s="8">
        <v>20339560</v>
      </c>
      <c r="E16" s="8">
        <v>12272240</v>
      </c>
      <c r="F16" s="446">
        <v>6726330</v>
      </c>
      <c r="G16" s="8">
        <v>18724550</v>
      </c>
      <c r="H16" s="8">
        <f t="shared" si="0"/>
        <v>73290920</v>
      </c>
    </row>
    <row r="17" spans="2:8" x14ac:dyDescent="0.35">
      <c r="B17" s="334" t="s">
        <v>417</v>
      </c>
      <c r="C17" s="8">
        <v>10089640</v>
      </c>
      <c r="D17" s="8">
        <v>26605940</v>
      </c>
      <c r="E17" s="8">
        <v>28225460</v>
      </c>
      <c r="F17" s="446">
        <v>24249170</v>
      </c>
      <c r="G17" s="8">
        <v>63345800</v>
      </c>
      <c r="H17" s="8">
        <f t="shared" si="0"/>
        <v>152516010</v>
      </c>
    </row>
    <row r="18" spans="2:8" x14ac:dyDescent="0.35">
      <c r="B18" s="334" t="s">
        <v>418</v>
      </c>
      <c r="C18" s="8">
        <v>3385740</v>
      </c>
      <c r="D18" s="8">
        <v>2015600</v>
      </c>
      <c r="E18" s="8">
        <v>11633090</v>
      </c>
      <c r="F18" s="446">
        <v>5772660</v>
      </c>
      <c r="G18" s="8">
        <v>27072180</v>
      </c>
      <c r="H18" s="8">
        <f t="shared" si="0"/>
        <v>49879270</v>
      </c>
    </row>
    <row r="19" spans="2:8" x14ac:dyDescent="0.35">
      <c r="B19" s="334" t="s">
        <v>419</v>
      </c>
      <c r="C19" s="8">
        <v>98680</v>
      </c>
      <c r="D19" s="8">
        <v>1454340</v>
      </c>
      <c r="E19" s="8">
        <v>2727620</v>
      </c>
      <c r="F19" s="446">
        <v>2319150</v>
      </c>
      <c r="G19" s="8">
        <v>10127070</v>
      </c>
      <c r="H19" s="8">
        <f t="shared" si="0"/>
        <v>16726860</v>
      </c>
    </row>
    <row r="20" spans="2:8" x14ac:dyDescent="0.35">
      <c r="B20" s="334" t="s">
        <v>839</v>
      </c>
      <c r="C20" s="8">
        <v>97090</v>
      </c>
      <c r="D20" s="8">
        <v>2955200</v>
      </c>
      <c r="E20" s="8">
        <v>3268460</v>
      </c>
      <c r="F20" s="446">
        <v>5966330</v>
      </c>
      <c r="G20" s="8">
        <v>26106880</v>
      </c>
      <c r="H20" s="8">
        <f t="shared" si="0"/>
        <v>38393960</v>
      </c>
    </row>
    <row r="21" spans="2:8" x14ac:dyDescent="0.35">
      <c r="B21" s="334" t="s">
        <v>11</v>
      </c>
      <c r="C21" s="8">
        <v>0</v>
      </c>
      <c r="D21" s="8">
        <v>4900320</v>
      </c>
      <c r="E21" s="8">
        <v>5627340</v>
      </c>
      <c r="F21" s="446">
        <v>4647490</v>
      </c>
      <c r="G21" s="8">
        <v>8655080</v>
      </c>
      <c r="H21" s="8">
        <f t="shared" si="0"/>
        <v>23830230</v>
      </c>
    </row>
    <row r="22" spans="2:8" x14ac:dyDescent="0.35">
      <c r="B22" s="334" t="s">
        <v>421</v>
      </c>
      <c r="C22" s="8">
        <v>0</v>
      </c>
      <c r="D22" s="8">
        <v>3018300</v>
      </c>
      <c r="E22" s="8">
        <v>3643770</v>
      </c>
      <c r="F22" s="446">
        <v>591190</v>
      </c>
      <c r="G22" s="8">
        <v>8716570</v>
      </c>
      <c r="H22" s="8">
        <f t="shared" si="0"/>
        <v>15969830</v>
      </c>
    </row>
    <row r="23" spans="2:8" x14ac:dyDescent="0.35">
      <c r="B23" s="334" t="s">
        <v>12</v>
      </c>
      <c r="C23" s="8">
        <v>13109120</v>
      </c>
      <c r="D23" s="8">
        <v>24722530</v>
      </c>
      <c r="E23" s="8">
        <v>83451950</v>
      </c>
      <c r="F23" s="446">
        <v>126828020</v>
      </c>
      <c r="G23" s="8">
        <v>311812290</v>
      </c>
      <c r="H23" s="8">
        <f t="shared" si="0"/>
        <v>559923910</v>
      </c>
    </row>
    <row r="24" spans="2:8" x14ac:dyDescent="0.35">
      <c r="B24" s="334" t="s">
        <v>681</v>
      </c>
      <c r="C24" s="8">
        <v>0</v>
      </c>
      <c r="D24" s="8">
        <v>1149170</v>
      </c>
      <c r="E24" s="8">
        <v>2013990</v>
      </c>
      <c r="F24" s="446">
        <v>1892000</v>
      </c>
      <c r="G24" s="8">
        <v>3036800</v>
      </c>
      <c r="H24" s="8">
        <f t="shared" si="0"/>
        <v>8091960</v>
      </c>
    </row>
    <row r="25" spans="2:8" x14ac:dyDescent="0.35">
      <c r="B25" s="334" t="s">
        <v>424</v>
      </c>
      <c r="C25" s="8">
        <v>3282230</v>
      </c>
      <c r="D25" s="8">
        <v>3246640</v>
      </c>
      <c r="E25" s="8">
        <v>9723050</v>
      </c>
      <c r="F25" s="446">
        <v>14700570</v>
      </c>
      <c r="G25" s="8">
        <v>21840420</v>
      </c>
      <c r="H25" s="8">
        <f t="shared" si="0"/>
        <v>52792910</v>
      </c>
    </row>
    <row r="26" spans="2:8" x14ac:dyDescent="0.35">
      <c r="B26" s="334" t="s">
        <v>13</v>
      </c>
      <c r="C26" s="8">
        <v>4694410</v>
      </c>
      <c r="D26" s="8">
        <v>23404070</v>
      </c>
      <c r="E26" s="8">
        <v>29711540</v>
      </c>
      <c r="F26" s="446">
        <v>26645720</v>
      </c>
      <c r="G26" s="8">
        <v>89178150</v>
      </c>
      <c r="H26" s="8">
        <f t="shared" si="0"/>
        <v>173633890</v>
      </c>
    </row>
    <row r="27" spans="2:8" x14ac:dyDescent="0.35">
      <c r="B27" s="334" t="s">
        <v>682</v>
      </c>
      <c r="C27" s="8">
        <v>4857230</v>
      </c>
      <c r="D27" s="8">
        <v>5600250</v>
      </c>
      <c r="E27" s="8">
        <v>7964190</v>
      </c>
      <c r="F27" s="446">
        <v>11845030</v>
      </c>
      <c r="G27" s="8">
        <v>16027670</v>
      </c>
      <c r="H27" s="8">
        <f t="shared" si="0"/>
        <v>46294370</v>
      </c>
    </row>
    <row r="28" spans="2:8" x14ac:dyDescent="0.35">
      <c r="B28" s="334" t="s">
        <v>427</v>
      </c>
      <c r="C28" s="8">
        <v>0</v>
      </c>
      <c r="D28" s="8">
        <v>592080</v>
      </c>
      <c r="E28" s="8">
        <v>2373840</v>
      </c>
      <c r="F28" s="446">
        <v>5400870</v>
      </c>
      <c r="G28" s="8">
        <v>8606300</v>
      </c>
      <c r="H28" s="8">
        <f t="shared" si="0"/>
        <v>16973090</v>
      </c>
    </row>
    <row r="29" spans="2:8" x14ac:dyDescent="0.35">
      <c r="B29" s="334" t="s">
        <v>428</v>
      </c>
      <c r="C29" s="8">
        <v>6465520</v>
      </c>
      <c r="D29" s="8">
        <v>17601110</v>
      </c>
      <c r="E29" s="8">
        <v>9964560</v>
      </c>
      <c r="F29" s="446">
        <v>12516200</v>
      </c>
      <c r="G29" s="8">
        <v>74622060</v>
      </c>
      <c r="H29" s="8">
        <f t="shared" si="0"/>
        <v>121169450</v>
      </c>
    </row>
    <row r="30" spans="2:8" x14ac:dyDescent="0.35">
      <c r="B30" s="341" t="s">
        <v>429</v>
      </c>
      <c r="C30" s="206">
        <v>7343760</v>
      </c>
      <c r="D30" s="206">
        <v>3182330</v>
      </c>
      <c r="E30" s="206">
        <v>6638190</v>
      </c>
      <c r="F30" s="447">
        <v>12512700</v>
      </c>
      <c r="G30" s="206">
        <v>18809160</v>
      </c>
      <c r="H30" s="8">
        <f t="shared" si="0"/>
        <v>48486140</v>
      </c>
    </row>
    <row r="31" spans="2:8" x14ac:dyDescent="0.35">
      <c r="B31" s="90" t="s">
        <v>14</v>
      </c>
      <c r="C31" s="419">
        <f t="shared" ref="C31:H31" si="1">SUM(C5:C30)</f>
        <v>158384940</v>
      </c>
      <c r="D31" s="419">
        <f t="shared" si="1"/>
        <v>545860870</v>
      </c>
      <c r="E31" s="419">
        <f t="shared" si="1"/>
        <v>1313667110</v>
      </c>
      <c r="F31" s="419">
        <f t="shared" si="1"/>
        <v>2361858870</v>
      </c>
      <c r="G31" s="419">
        <f t="shared" si="1"/>
        <v>5331719760</v>
      </c>
      <c r="H31" s="419">
        <f t="shared" si="1"/>
        <v>9711491550</v>
      </c>
    </row>
  </sheetData>
  <hyperlinks>
    <hyperlink ref="I2" location="'Pensions retr par prov&amp;sexe bas'!A1" display="Variable précédante" xr:uid="{E96B21D4-313E-46E5-9A32-186DB51061AF}"/>
    <hyperlink ref="I1" location="'Pension retr prov&amp;Age basc'!A1" display="Variable suivante" xr:uid="{4CCBA578-9542-4A59-9AC7-B99338150DD0}"/>
  </hyperlinks>
  <pageMargins left="0.7" right="0.7" top="0.75" bottom="0.75" header="0.3" footer="0.3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euil48">
    <tabColor theme="0"/>
  </sheetPr>
  <dimension ref="A1:G26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33.75" style="12" bestFit="1" customWidth="1"/>
    <col min="3" max="3" width="16.25" style="12" bestFit="1" customWidth="1"/>
    <col min="4" max="4" width="16.5" style="12" bestFit="1" customWidth="1"/>
    <col min="5" max="5" width="14.9140625" style="12" customWidth="1"/>
    <col min="6" max="6" width="16.33203125" style="12" bestFit="1" customWidth="1"/>
    <col min="7" max="7" width="13.58203125" style="12" bestFit="1" customWidth="1"/>
    <col min="8" max="16384" width="11" style="12"/>
  </cols>
  <sheetData>
    <row r="1" spans="1:7" x14ac:dyDescent="0.35">
      <c r="A1" s="12" t="s">
        <v>1117</v>
      </c>
      <c r="G1" s="93" t="s">
        <v>260</v>
      </c>
    </row>
    <row r="2" spans="1:7" ht="18" x14ac:dyDescent="0.4">
      <c r="B2" s="11" t="s">
        <v>277</v>
      </c>
      <c r="F2" s="82"/>
    </row>
    <row r="4" spans="1:7" x14ac:dyDescent="0.35">
      <c r="B4" s="17" t="s">
        <v>103</v>
      </c>
      <c r="C4" s="78">
        <v>44196</v>
      </c>
      <c r="D4" s="78">
        <v>44561</v>
      </c>
      <c r="E4" s="78">
        <v>44926</v>
      </c>
      <c r="F4" s="78">
        <v>45291</v>
      </c>
    </row>
    <row r="5" spans="1:7" x14ac:dyDescent="0.35">
      <c r="B5" s="7" t="s">
        <v>104</v>
      </c>
      <c r="C5" s="123">
        <v>33.299999999999997</v>
      </c>
      <c r="D5" s="123">
        <v>34.1</v>
      </c>
      <c r="E5" s="211">
        <v>56</v>
      </c>
      <c r="F5" s="152">
        <v>323.5</v>
      </c>
    </row>
    <row r="6" spans="1:7" x14ac:dyDescent="0.35">
      <c r="B6" s="7" t="s">
        <v>105</v>
      </c>
      <c r="C6" s="123">
        <v>7.2</v>
      </c>
      <c r="D6" s="123">
        <v>7.5</v>
      </c>
      <c r="E6" s="211">
        <v>6.2</v>
      </c>
      <c r="F6" s="152">
        <v>16.3</v>
      </c>
    </row>
    <row r="7" spans="1:7" x14ac:dyDescent="0.35">
      <c r="B7" s="7" t="s">
        <v>106</v>
      </c>
      <c r="C7" s="123">
        <v>1.6</v>
      </c>
      <c r="D7" s="123">
        <v>1.6</v>
      </c>
      <c r="E7" s="211">
        <v>20.399999999999999</v>
      </c>
      <c r="F7" s="152">
        <v>56.1</v>
      </c>
    </row>
    <row r="8" spans="1:7" x14ac:dyDescent="0.35">
      <c r="B8" s="7" t="s">
        <v>107</v>
      </c>
      <c r="C8" s="123">
        <v>0.2</v>
      </c>
      <c r="D8" s="123">
        <v>0.3</v>
      </c>
      <c r="E8" s="211">
        <v>0.4</v>
      </c>
      <c r="F8" s="152">
        <v>1.2</v>
      </c>
    </row>
    <row r="9" spans="1:7" x14ac:dyDescent="0.35">
      <c r="B9" s="7" t="s">
        <v>108</v>
      </c>
      <c r="C9" s="123">
        <v>0.1</v>
      </c>
      <c r="D9" s="123">
        <v>0.1</v>
      </c>
      <c r="E9" s="211">
        <v>0.1</v>
      </c>
      <c r="F9" s="152">
        <v>0.6</v>
      </c>
    </row>
    <row r="10" spans="1:7" x14ac:dyDescent="0.35">
      <c r="B10" s="7" t="s">
        <v>109</v>
      </c>
      <c r="C10" s="123">
        <v>1.6</v>
      </c>
      <c r="D10" s="123">
        <v>1.9</v>
      </c>
      <c r="E10" s="211">
        <v>3.4</v>
      </c>
      <c r="F10" s="152">
        <v>7</v>
      </c>
    </row>
    <row r="11" spans="1:7" x14ac:dyDescent="0.35">
      <c r="B11" s="7" t="s">
        <v>110</v>
      </c>
      <c r="C11" s="123">
        <v>1.2</v>
      </c>
      <c r="D11" s="123">
        <v>1.7</v>
      </c>
      <c r="E11" s="211">
        <v>3.8</v>
      </c>
      <c r="F11" s="152">
        <v>12.8</v>
      </c>
    </row>
    <row r="12" spans="1:7" x14ac:dyDescent="0.35">
      <c r="B12" s="7" t="s">
        <v>111</v>
      </c>
      <c r="C12" s="123">
        <v>1.9</v>
      </c>
      <c r="D12" s="123">
        <v>2.2999999999999998</v>
      </c>
      <c r="E12" s="211">
        <v>3.8</v>
      </c>
      <c r="F12" s="152">
        <v>14.4</v>
      </c>
    </row>
    <row r="13" spans="1:7" x14ac:dyDescent="0.35">
      <c r="B13" s="7" t="s">
        <v>112</v>
      </c>
      <c r="C13" s="123" t="s">
        <v>5</v>
      </c>
      <c r="D13" s="123" t="s">
        <v>5</v>
      </c>
      <c r="E13" s="211" t="s">
        <v>5</v>
      </c>
      <c r="F13" s="152"/>
    </row>
    <row r="14" spans="1:7" x14ac:dyDescent="0.35">
      <c r="B14" s="7" t="s">
        <v>113</v>
      </c>
      <c r="C14" s="123">
        <v>0.1</v>
      </c>
      <c r="D14" s="123">
        <v>0.1</v>
      </c>
      <c r="E14" s="211">
        <v>0.7</v>
      </c>
      <c r="F14" s="152">
        <v>7.3</v>
      </c>
    </row>
    <row r="15" spans="1:7" x14ac:dyDescent="0.35">
      <c r="B15" s="148" t="s">
        <v>901</v>
      </c>
      <c r="C15" s="290"/>
      <c r="D15" s="290"/>
      <c r="E15" s="291"/>
      <c r="F15" s="152" t="s">
        <v>5</v>
      </c>
    </row>
    <row r="16" spans="1:7" x14ac:dyDescent="0.35">
      <c r="B16" s="18" t="s">
        <v>114</v>
      </c>
      <c r="C16" s="125" t="s">
        <v>5</v>
      </c>
      <c r="D16" s="125" t="s">
        <v>5</v>
      </c>
      <c r="E16" s="221" t="s">
        <v>5</v>
      </c>
      <c r="F16" s="152" t="s">
        <v>5</v>
      </c>
    </row>
    <row r="17" spans="1:7" x14ac:dyDescent="0.35">
      <c r="A17" s="16"/>
      <c r="B17" s="60" t="s">
        <v>115</v>
      </c>
      <c r="C17" s="154">
        <v>33.9</v>
      </c>
      <c r="D17" s="154">
        <v>33.6</v>
      </c>
      <c r="E17" s="350">
        <v>29.6</v>
      </c>
      <c r="F17" s="155">
        <v>240.3</v>
      </c>
      <c r="G17" s="432"/>
    </row>
    <row r="18" spans="1:7" x14ac:dyDescent="0.35">
      <c r="B18" s="7" t="s">
        <v>116</v>
      </c>
      <c r="C18" s="123">
        <v>9.1201649999999995E-3</v>
      </c>
      <c r="D18" s="123">
        <v>1.5879491999999999E-2</v>
      </c>
      <c r="E18" s="211">
        <v>0</v>
      </c>
      <c r="F18" s="152">
        <v>0.2</v>
      </c>
      <c r="G18" s="204"/>
    </row>
    <row r="19" spans="1:7" x14ac:dyDescent="0.35">
      <c r="B19" s="18" t="s">
        <v>117</v>
      </c>
      <c r="C19" s="125">
        <v>0.5</v>
      </c>
      <c r="D19" s="125">
        <v>0.5</v>
      </c>
      <c r="E19" s="221">
        <v>1.7</v>
      </c>
      <c r="F19" s="153">
        <v>3</v>
      </c>
    </row>
    <row r="20" spans="1:7" x14ac:dyDescent="0.35">
      <c r="A20" s="16"/>
      <c r="B20" s="60" t="s">
        <v>118</v>
      </c>
      <c r="C20" s="154">
        <v>33.4</v>
      </c>
      <c r="D20" s="154">
        <v>33.1</v>
      </c>
      <c r="E20" s="350">
        <v>27.8</v>
      </c>
      <c r="F20" s="155">
        <v>237.1</v>
      </c>
    </row>
    <row r="21" spans="1:7" x14ac:dyDescent="0.35">
      <c r="B21" s="7" t="s">
        <v>119</v>
      </c>
      <c r="C21" s="123">
        <v>1.4615850000000001E-3</v>
      </c>
      <c r="D21" s="123">
        <v>1.18805E-4</v>
      </c>
      <c r="E21" s="211">
        <v>0</v>
      </c>
      <c r="F21" s="152">
        <v>0.2</v>
      </c>
    </row>
    <row r="22" spans="1:7" x14ac:dyDescent="0.35">
      <c r="A22" s="16"/>
      <c r="B22" s="7" t="s">
        <v>120</v>
      </c>
      <c r="C22" s="123" t="s">
        <v>5</v>
      </c>
      <c r="D22" s="123" t="s">
        <v>5</v>
      </c>
      <c r="E22" s="211">
        <v>0.5</v>
      </c>
      <c r="F22" s="152" t="s">
        <v>5</v>
      </c>
    </row>
    <row r="23" spans="1:7" x14ac:dyDescent="0.35">
      <c r="B23" s="18" t="s">
        <v>121</v>
      </c>
      <c r="C23" s="125" t="s">
        <v>5</v>
      </c>
      <c r="D23" s="125" t="s">
        <v>5</v>
      </c>
      <c r="E23" s="221">
        <v>0.2</v>
      </c>
      <c r="F23" s="153">
        <v>0</v>
      </c>
    </row>
    <row r="24" spans="1:7" x14ac:dyDescent="0.35">
      <c r="B24" s="60" t="s">
        <v>118</v>
      </c>
      <c r="C24" s="154">
        <v>33.4</v>
      </c>
      <c r="D24" s="154">
        <v>33.1</v>
      </c>
      <c r="E24" s="350">
        <v>28.56</v>
      </c>
      <c r="F24" s="155">
        <v>236.9</v>
      </c>
      <c r="G24" s="432"/>
    </row>
    <row r="25" spans="1:7" x14ac:dyDescent="0.35">
      <c r="B25" s="30" t="s">
        <v>122</v>
      </c>
      <c r="C25" s="156" t="s">
        <v>5</v>
      </c>
      <c r="D25" s="156" t="s">
        <v>5</v>
      </c>
      <c r="E25" s="351" t="s">
        <v>5</v>
      </c>
      <c r="F25" s="152" t="s">
        <v>5</v>
      </c>
    </row>
    <row r="26" spans="1:7" x14ac:dyDescent="0.35">
      <c r="B26" s="89" t="s">
        <v>123</v>
      </c>
      <c r="C26" s="157">
        <v>33.4</v>
      </c>
      <c r="D26" s="208">
        <v>33.1</v>
      </c>
      <c r="E26" s="157">
        <v>28.56</v>
      </c>
      <c r="F26" s="158">
        <v>236.9</v>
      </c>
    </row>
  </sheetData>
  <hyperlinks>
    <hyperlink ref="G1" location="Investissement!A1" display="Variable suivante" xr:uid="{00000000-0004-0000-2F00-000000000000}"/>
  </hyperlinks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euil49">
    <tabColor theme="0"/>
  </sheetPr>
  <dimension ref="B1:G50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44.75" style="12" bestFit="1" customWidth="1"/>
    <col min="3" max="3" width="11.08203125" style="12" bestFit="1" customWidth="1"/>
    <col min="4" max="5" width="11.25" style="12" bestFit="1" customWidth="1"/>
    <col min="6" max="6" width="13.58203125" style="12" customWidth="1"/>
    <col min="7" max="16384" width="11" style="12"/>
  </cols>
  <sheetData>
    <row r="1" spans="2:7" x14ac:dyDescent="0.35">
      <c r="G1" s="93" t="s">
        <v>260</v>
      </c>
    </row>
    <row r="2" spans="2:7" ht="18" x14ac:dyDescent="0.4">
      <c r="B2" s="11" t="s">
        <v>214</v>
      </c>
      <c r="G2" s="94" t="s">
        <v>261</v>
      </c>
    </row>
    <row r="4" spans="2:7" x14ac:dyDescent="0.35">
      <c r="B4" s="164" t="s">
        <v>124</v>
      </c>
      <c r="C4" s="165">
        <v>44196</v>
      </c>
      <c r="D4" s="165">
        <v>44561</v>
      </c>
      <c r="E4" s="165">
        <v>44926</v>
      </c>
      <c r="F4" s="165">
        <v>45291</v>
      </c>
    </row>
    <row r="5" spans="2:7" s="159" customFormat="1" x14ac:dyDescent="0.35">
      <c r="B5" s="117" t="s">
        <v>125</v>
      </c>
      <c r="C5" s="117"/>
      <c r="D5" s="209"/>
      <c r="E5" s="209"/>
      <c r="F5" s="168"/>
    </row>
    <row r="6" spans="2:7" s="159" customFormat="1" x14ac:dyDescent="0.35">
      <c r="B6" s="160" t="s">
        <v>126</v>
      </c>
      <c r="C6" s="161"/>
      <c r="D6" s="210"/>
      <c r="E6" s="210"/>
      <c r="F6" s="169"/>
    </row>
    <row r="7" spans="2:7" x14ac:dyDescent="0.35">
      <c r="B7" s="7" t="s">
        <v>127</v>
      </c>
      <c r="C7" s="123">
        <v>227.84661399999999</v>
      </c>
      <c r="D7" s="211">
        <v>570.26379899999995</v>
      </c>
      <c r="E7" s="211" t="s">
        <v>379</v>
      </c>
      <c r="F7" s="124">
        <v>441.31</v>
      </c>
    </row>
    <row r="8" spans="2:7" x14ac:dyDescent="0.35">
      <c r="B8" s="7" t="s">
        <v>128</v>
      </c>
      <c r="C8" s="123">
        <v>222.156372</v>
      </c>
      <c r="D8" s="211">
        <v>1920.933687</v>
      </c>
      <c r="E8" s="211">
        <v>585.73</v>
      </c>
      <c r="F8" s="124">
        <v>691.93</v>
      </c>
    </row>
    <row r="9" spans="2:7" x14ac:dyDescent="0.35">
      <c r="B9" s="7" t="s">
        <v>129</v>
      </c>
      <c r="C9" s="123">
        <v>450.00298599999996</v>
      </c>
      <c r="D9" s="211">
        <v>2491.197486</v>
      </c>
      <c r="E9" s="211" t="s">
        <v>380</v>
      </c>
      <c r="F9" s="124" t="s">
        <v>902</v>
      </c>
    </row>
    <row r="10" spans="2:7" s="159" customFormat="1" x14ac:dyDescent="0.35">
      <c r="B10" s="160" t="s">
        <v>130</v>
      </c>
      <c r="C10" s="161"/>
      <c r="D10" s="210"/>
      <c r="E10" s="210"/>
      <c r="F10" s="169"/>
    </row>
    <row r="11" spans="2:7" x14ac:dyDescent="0.35">
      <c r="B11" s="7" t="s">
        <v>131</v>
      </c>
      <c r="C11" s="123">
        <v>809.82129699999996</v>
      </c>
      <c r="D11" s="211">
        <v>1886.4493170000001</v>
      </c>
      <c r="E11" s="211" t="s">
        <v>381</v>
      </c>
      <c r="F11" s="124" t="s">
        <v>903</v>
      </c>
    </row>
    <row r="12" spans="2:7" x14ac:dyDescent="0.35">
      <c r="B12" s="7" t="s">
        <v>278</v>
      </c>
      <c r="C12" s="123">
        <v>108.79671999999999</v>
      </c>
      <c r="D12" s="211">
        <v>3033.2872670000002</v>
      </c>
      <c r="E12" s="211">
        <v>7.58</v>
      </c>
      <c r="F12" s="124" t="s">
        <v>904</v>
      </c>
    </row>
    <row r="13" spans="2:7" s="159" customFormat="1" x14ac:dyDescent="0.35">
      <c r="B13" s="160" t="s">
        <v>132</v>
      </c>
      <c r="C13" s="161">
        <v>918.61801700000001</v>
      </c>
      <c r="D13" s="210">
        <v>4919.7365840000002</v>
      </c>
      <c r="E13" s="210" t="s">
        <v>382</v>
      </c>
      <c r="F13" s="169" t="s">
        <v>905</v>
      </c>
    </row>
    <row r="14" spans="2:7" s="159" customFormat="1" x14ac:dyDescent="0.35">
      <c r="B14" s="7" t="s">
        <v>133</v>
      </c>
      <c r="C14" s="123"/>
      <c r="D14" s="211"/>
      <c r="E14" s="211"/>
      <c r="F14" s="124"/>
    </row>
    <row r="15" spans="2:7" x14ac:dyDescent="0.35">
      <c r="B15" s="7" t="s">
        <v>279</v>
      </c>
      <c r="C15" s="123">
        <v>64237.540440999997</v>
      </c>
      <c r="D15" s="211">
        <v>76867.910415999999</v>
      </c>
      <c r="E15" s="211" t="s">
        <v>383</v>
      </c>
      <c r="F15" s="124" t="s">
        <v>906</v>
      </c>
    </row>
    <row r="16" spans="2:7" s="159" customFormat="1" x14ac:dyDescent="0.35">
      <c r="B16" s="120" t="s">
        <v>134</v>
      </c>
      <c r="C16" s="162">
        <v>64237.540440999997</v>
      </c>
      <c r="D16" s="212">
        <v>76867.910415999999</v>
      </c>
      <c r="E16" s="212" t="s">
        <v>383</v>
      </c>
      <c r="F16" s="170" t="s">
        <v>906</v>
      </c>
    </row>
    <row r="17" spans="2:6" s="159" customFormat="1" x14ac:dyDescent="0.35">
      <c r="B17" s="119" t="s">
        <v>135</v>
      </c>
      <c r="C17" s="127">
        <v>65606.161443999998</v>
      </c>
      <c r="D17" s="213">
        <v>84278.844486000002</v>
      </c>
      <c r="E17" s="213" t="s">
        <v>384</v>
      </c>
      <c r="F17" s="128" t="s">
        <v>907</v>
      </c>
    </row>
    <row r="18" spans="2:6" s="159" customFormat="1" x14ac:dyDescent="0.35">
      <c r="B18" s="118" t="s">
        <v>136</v>
      </c>
      <c r="C18" s="163"/>
      <c r="D18" s="214"/>
      <c r="E18" s="214"/>
      <c r="F18" s="171"/>
    </row>
    <row r="19" spans="2:6" s="159" customFormat="1" x14ac:dyDescent="0.35">
      <c r="B19" s="160" t="s">
        <v>137</v>
      </c>
      <c r="C19" s="161"/>
      <c r="D19" s="210"/>
      <c r="E19" s="210"/>
      <c r="F19" s="169"/>
    </row>
    <row r="20" spans="2:6" x14ac:dyDescent="0.35">
      <c r="B20" s="7" t="s">
        <v>280</v>
      </c>
      <c r="C20" s="123">
        <v>3238.4002890000002</v>
      </c>
      <c r="D20" s="211">
        <v>4370.5962179999997</v>
      </c>
      <c r="E20" s="211">
        <v>255.9</v>
      </c>
      <c r="F20" s="124" t="s">
        <v>908</v>
      </c>
    </row>
    <row r="21" spans="2:6" x14ac:dyDescent="0.35">
      <c r="B21" s="7" t="s">
        <v>138</v>
      </c>
      <c r="C21" s="123">
        <v>2380.5929120000001</v>
      </c>
      <c r="D21" s="211">
        <v>2380.5929120000001</v>
      </c>
      <c r="E21" s="211" t="s">
        <v>385</v>
      </c>
      <c r="F21" s="124" t="s">
        <v>385</v>
      </c>
    </row>
    <row r="22" spans="2:6" s="159" customFormat="1" x14ac:dyDescent="0.35">
      <c r="B22" s="120" t="s">
        <v>139</v>
      </c>
      <c r="C22" s="162">
        <v>5618.9932010000002</v>
      </c>
      <c r="D22" s="212">
        <v>6751.1891299999997</v>
      </c>
      <c r="E22" s="212" t="s">
        <v>386</v>
      </c>
      <c r="F22" s="170" t="s">
        <v>909</v>
      </c>
    </row>
    <row r="23" spans="2:6" s="159" customFormat="1" x14ac:dyDescent="0.35">
      <c r="B23" s="119" t="s">
        <v>140</v>
      </c>
      <c r="C23" s="127">
        <v>5618.9932010000002</v>
      </c>
      <c r="D23" s="213">
        <v>6751.1891299999997</v>
      </c>
      <c r="E23" s="213" t="s">
        <v>386</v>
      </c>
      <c r="F23" s="128" t="s">
        <v>909</v>
      </c>
    </row>
    <row r="24" spans="2:6" s="159" customFormat="1" x14ac:dyDescent="0.35">
      <c r="B24" s="118" t="s">
        <v>141</v>
      </c>
      <c r="C24" s="163"/>
      <c r="D24" s="214"/>
      <c r="E24" s="214"/>
      <c r="F24" s="171"/>
    </row>
    <row r="25" spans="2:6" s="159" customFormat="1" x14ac:dyDescent="0.35">
      <c r="B25" s="352" t="s">
        <v>910</v>
      </c>
      <c r="C25" s="211" t="s">
        <v>5</v>
      </c>
      <c r="D25" s="211" t="s">
        <v>5</v>
      </c>
      <c r="E25" s="211" t="s">
        <v>5</v>
      </c>
      <c r="F25" s="169" t="s">
        <v>911</v>
      </c>
    </row>
    <row r="26" spans="2:6" x14ac:dyDescent="0.35">
      <c r="B26" s="353" t="s">
        <v>142</v>
      </c>
      <c r="C26" s="290">
        <v>7584.3425800000005</v>
      </c>
      <c r="D26" s="290">
        <v>18412.507787999999</v>
      </c>
      <c r="E26" s="290" t="s">
        <v>387</v>
      </c>
      <c r="F26" s="169" t="s">
        <v>912</v>
      </c>
    </row>
    <row r="27" spans="2:6" s="159" customFormat="1" x14ac:dyDescent="0.35">
      <c r="B27" s="118" t="s">
        <v>143</v>
      </c>
      <c r="C27" s="354">
        <v>7584.3425800000005</v>
      </c>
      <c r="D27" s="214">
        <v>18412.507787999999</v>
      </c>
      <c r="E27" s="214" t="s">
        <v>387</v>
      </c>
      <c r="F27" s="171" t="s">
        <v>913</v>
      </c>
    </row>
    <row r="28" spans="2:6" s="159" customFormat="1" x14ac:dyDescent="0.35">
      <c r="B28" s="118" t="s">
        <v>144</v>
      </c>
      <c r="C28" s="163">
        <v>78809.497224999999</v>
      </c>
      <c r="D28" s="214">
        <v>109442.541404</v>
      </c>
      <c r="E28" s="214" t="s">
        <v>388</v>
      </c>
      <c r="F28" s="171" t="s">
        <v>914</v>
      </c>
    </row>
    <row r="29" spans="2:6" s="159" customFormat="1" x14ac:dyDescent="0.35">
      <c r="B29" s="166" t="s">
        <v>145</v>
      </c>
      <c r="C29" s="167">
        <v>44196</v>
      </c>
      <c r="D29" s="167">
        <v>44561</v>
      </c>
      <c r="E29" s="167">
        <v>44926</v>
      </c>
      <c r="F29" s="167">
        <v>45291</v>
      </c>
    </row>
    <row r="30" spans="2:6" s="159" customFormat="1" x14ac:dyDescent="0.35">
      <c r="B30" s="118" t="s">
        <v>146</v>
      </c>
      <c r="C30" s="163"/>
      <c r="D30" s="214"/>
      <c r="E30" s="214"/>
      <c r="F30" s="171"/>
    </row>
    <row r="31" spans="2:6" x14ac:dyDescent="0.35">
      <c r="B31" s="7" t="s">
        <v>147</v>
      </c>
      <c r="C31" s="123">
        <v>1500</v>
      </c>
      <c r="D31" s="211">
        <v>1500</v>
      </c>
      <c r="E31" s="211" t="s">
        <v>389</v>
      </c>
      <c r="F31" s="124">
        <v>1500</v>
      </c>
    </row>
    <row r="32" spans="2:6" x14ac:dyDescent="0.35">
      <c r="B32" s="7" t="s">
        <v>148</v>
      </c>
      <c r="C32" s="123">
        <v>33368.252412000002</v>
      </c>
      <c r="D32" s="211">
        <v>33047.953018</v>
      </c>
      <c r="E32" s="211">
        <v>28559.89</v>
      </c>
      <c r="F32" s="124">
        <v>236893.06</v>
      </c>
    </row>
    <row r="33" spans="2:6" x14ac:dyDescent="0.35">
      <c r="B33" s="7" t="s">
        <v>149</v>
      </c>
      <c r="C33" s="123">
        <v>35865.728481999999</v>
      </c>
      <c r="D33" s="211">
        <v>69233.980893999993</v>
      </c>
      <c r="E33" s="211">
        <v>102281.93</v>
      </c>
      <c r="F33" s="124">
        <v>161074.99</v>
      </c>
    </row>
    <row r="34" spans="2:6" x14ac:dyDescent="0.35">
      <c r="B34" s="7" t="s">
        <v>150</v>
      </c>
      <c r="C34" s="123">
        <v>205.98627300000001</v>
      </c>
      <c r="D34" s="211">
        <v>510.29342500000001</v>
      </c>
      <c r="E34" s="211">
        <v>377.67</v>
      </c>
      <c r="F34" s="124">
        <v>207.96</v>
      </c>
    </row>
    <row r="35" spans="2:6" x14ac:dyDescent="0.35">
      <c r="B35" s="53" t="s">
        <v>151</v>
      </c>
      <c r="C35" s="126">
        <v>194.93382600000001</v>
      </c>
      <c r="D35" s="215">
        <v>294.89747799999998</v>
      </c>
      <c r="E35" s="215">
        <v>294.89999999999998</v>
      </c>
      <c r="F35" s="129">
        <v>8536.5</v>
      </c>
    </row>
    <row r="36" spans="2:6" s="159" customFormat="1" x14ac:dyDescent="0.35">
      <c r="B36" s="119" t="s">
        <v>152</v>
      </c>
      <c r="C36" s="127">
        <v>71134.900993000003</v>
      </c>
      <c r="D36" s="213">
        <v>104587.12481499999</v>
      </c>
      <c r="E36" s="213" t="s">
        <v>390</v>
      </c>
      <c r="F36" s="128">
        <v>408212.52</v>
      </c>
    </row>
    <row r="37" spans="2:6" s="159" customFormat="1" x14ac:dyDescent="0.35">
      <c r="B37" s="118" t="s">
        <v>153</v>
      </c>
      <c r="C37" s="163"/>
      <c r="D37" s="214"/>
      <c r="E37" s="214"/>
      <c r="F37" s="171"/>
    </row>
    <row r="38" spans="2:6" x14ac:dyDescent="0.35">
      <c r="B38" s="7" t="s">
        <v>154</v>
      </c>
      <c r="C38" s="123" t="s">
        <v>5</v>
      </c>
      <c r="D38" s="211" t="s">
        <v>5</v>
      </c>
      <c r="E38" s="211" t="s">
        <v>5</v>
      </c>
      <c r="F38" s="124" t="s">
        <v>5</v>
      </c>
    </row>
    <row r="39" spans="2:6" x14ac:dyDescent="0.35">
      <c r="B39" s="53" t="s">
        <v>155</v>
      </c>
      <c r="C39" s="126">
        <v>506.31248399999998</v>
      </c>
      <c r="D39" s="215">
        <v>506.31248399999998</v>
      </c>
      <c r="E39" s="215">
        <v>0</v>
      </c>
      <c r="F39" s="129">
        <v>0</v>
      </c>
    </row>
    <row r="40" spans="2:6" s="159" customFormat="1" x14ac:dyDescent="0.35">
      <c r="B40" s="119" t="s">
        <v>156</v>
      </c>
      <c r="C40" s="127">
        <v>506.31248399999998</v>
      </c>
      <c r="D40" s="213">
        <v>506.31248399999998</v>
      </c>
      <c r="E40" s="213">
        <v>0</v>
      </c>
      <c r="F40" s="128">
        <v>0</v>
      </c>
    </row>
    <row r="41" spans="2:6" s="159" customFormat="1" x14ac:dyDescent="0.35">
      <c r="B41" s="118" t="s">
        <v>157</v>
      </c>
      <c r="C41" s="163"/>
      <c r="D41" s="214"/>
      <c r="E41" s="214"/>
      <c r="F41" s="171"/>
    </row>
    <row r="42" spans="2:6" x14ac:dyDescent="0.35">
      <c r="B42" s="7" t="s">
        <v>158</v>
      </c>
      <c r="C42" s="123">
        <v>16.909033000000001</v>
      </c>
      <c r="D42" s="211" t="s">
        <v>5</v>
      </c>
      <c r="E42" s="211">
        <v>115.92</v>
      </c>
      <c r="F42" s="124" t="s">
        <v>5</v>
      </c>
    </row>
    <row r="43" spans="2:6" x14ac:dyDescent="0.35">
      <c r="B43" s="7" t="s">
        <v>159</v>
      </c>
      <c r="C43" s="123" t="s">
        <v>5</v>
      </c>
      <c r="D43" s="211" t="s">
        <v>5</v>
      </c>
      <c r="E43" s="211"/>
      <c r="F43" s="124" t="s">
        <v>5</v>
      </c>
    </row>
    <row r="44" spans="2:6" x14ac:dyDescent="0.35">
      <c r="B44" s="7" t="s">
        <v>160</v>
      </c>
      <c r="C44" s="123">
        <v>18.860849999999999</v>
      </c>
      <c r="D44" s="211">
        <v>20.397724</v>
      </c>
      <c r="E44" s="211"/>
      <c r="F44" s="124" t="s">
        <v>5</v>
      </c>
    </row>
    <row r="45" spans="2:6" x14ac:dyDescent="0.35">
      <c r="B45" s="7" t="s">
        <v>161</v>
      </c>
      <c r="C45" s="123">
        <v>214.01037600000001</v>
      </c>
      <c r="D45" s="211">
        <v>335.20934399999999</v>
      </c>
      <c r="E45" s="211">
        <v>647.4</v>
      </c>
      <c r="F45" s="124" t="s">
        <v>5</v>
      </c>
    </row>
    <row r="46" spans="2:6" x14ac:dyDescent="0.35">
      <c r="B46" s="7" t="s">
        <v>281</v>
      </c>
      <c r="C46" s="123" t="s">
        <v>5</v>
      </c>
      <c r="D46" s="211" t="s">
        <v>5</v>
      </c>
      <c r="E46" s="211"/>
      <c r="F46" s="124">
        <v>2824.9</v>
      </c>
    </row>
    <row r="47" spans="2:6" x14ac:dyDescent="0.35">
      <c r="B47" s="7" t="s">
        <v>162</v>
      </c>
      <c r="C47" s="123">
        <v>2380.5929120000001</v>
      </c>
      <c r="D47" s="211">
        <v>2380.592913</v>
      </c>
      <c r="E47" s="211" t="s">
        <v>385</v>
      </c>
      <c r="F47" s="124" t="s">
        <v>385</v>
      </c>
    </row>
    <row r="48" spans="2:6" x14ac:dyDescent="0.35">
      <c r="B48" s="53" t="s">
        <v>163</v>
      </c>
      <c r="C48" s="126">
        <v>4537.9105769999996</v>
      </c>
      <c r="D48" s="215">
        <v>1612.9041239999999</v>
      </c>
      <c r="E48" s="215" t="s">
        <v>391</v>
      </c>
      <c r="F48" s="129" t="s">
        <v>915</v>
      </c>
    </row>
    <row r="49" spans="2:6" s="159" customFormat="1" x14ac:dyDescent="0.35">
      <c r="B49" s="119" t="s">
        <v>164</v>
      </c>
      <c r="C49" s="127">
        <v>7168.2837479999998</v>
      </c>
      <c r="D49" s="213">
        <v>4349.1041049999994</v>
      </c>
      <c r="E49" s="213" t="s">
        <v>392</v>
      </c>
      <c r="F49" s="128">
        <v>34755.86</v>
      </c>
    </row>
    <row r="50" spans="2:6" s="159" customFormat="1" x14ac:dyDescent="0.35">
      <c r="B50" s="118" t="s">
        <v>165</v>
      </c>
      <c r="C50" s="163">
        <v>78809.497224999999</v>
      </c>
      <c r="D50" s="214">
        <v>109442.54140399999</v>
      </c>
      <c r="E50" s="214" t="s">
        <v>388</v>
      </c>
      <c r="F50" s="171">
        <v>442968.38</v>
      </c>
    </row>
  </sheetData>
  <hyperlinks>
    <hyperlink ref="G1" location="'Indicateurs de performance'!A1" display="Variable suivante" xr:uid="{00000000-0004-0000-3000-000000000000}"/>
    <hyperlink ref="G2" location="'Compte de résultats'!A1" display="Variable précédente" xr:uid="{00000000-0004-0000-3000-000001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6C19C-55B2-4EA3-9FAC-F70B95278081}">
  <sheetPr>
    <tabColor theme="0"/>
  </sheetPr>
  <dimension ref="A1:H16"/>
  <sheetViews>
    <sheetView workbookViewId="0"/>
  </sheetViews>
  <sheetFormatPr baseColWidth="10" defaultColWidth="10.6640625" defaultRowHeight="15.5" x14ac:dyDescent="0.35"/>
  <cols>
    <col min="1" max="1" width="10.6640625" style="248"/>
    <col min="2" max="2" width="15.6640625" style="248" customWidth="1"/>
    <col min="3" max="3" width="17.75" style="248" customWidth="1"/>
    <col min="4" max="4" width="28.4140625" style="248" customWidth="1"/>
    <col min="5" max="5" width="16.1640625" style="248" customWidth="1"/>
    <col min="6" max="16384" width="10.6640625" style="248"/>
  </cols>
  <sheetData>
    <row r="1" spans="1:8" x14ac:dyDescent="0.35">
      <c r="A1" s="249"/>
      <c r="B1" s="249"/>
      <c r="C1" s="249"/>
      <c r="E1" s="250" t="s">
        <v>260</v>
      </c>
      <c r="H1" s="250"/>
    </row>
    <row r="2" spans="1:8" ht="18" x14ac:dyDescent="0.4">
      <c r="A2" s="249"/>
      <c r="B2" s="251" t="s">
        <v>457</v>
      </c>
      <c r="C2" s="251"/>
      <c r="E2" s="252" t="s">
        <v>261</v>
      </c>
    </row>
    <row r="3" spans="1:8" x14ac:dyDescent="0.35">
      <c r="A3" s="249"/>
      <c r="B3" s="249"/>
      <c r="C3" s="249"/>
      <c r="D3" s="249"/>
      <c r="E3" s="249"/>
    </row>
    <row r="4" spans="1:8" x14ac:dyDescent="0.35">
      <c r="A4" s="249"/>
      <c r="B4" s="17" t="s">
        <v>101</v>
      </c>
      <c r="C4" s="370">
        <v>2022</v>
      </c>
      <c r="D4" s="13">
        <v>2023</v>
      </c>
      <c r="E4" s="249"/>
    </row>
    <row r="5" spans="1:8" x14ac:dyDescent="0.35">
      <c r="A5" s="249"/>
      <c r="B5" s="7" t="s">
        <v>59</v>
      </c>
      <c r="C5" s="8" t="s">
        <v>5</v>
      </c>
      <c r="D5" s="245" t="s">
        <v>5</v>
      </c>
      <c r="E5" s="249"/>
    </row>
    <row r="6" spans="1:8" x14ac:dyDescent="0.35">
      <c r="A6" s="249"/>
      <c r="B6" s="7" t="s">
        <v>60</v>
      </c>
      <c r="C6" s="8" t="s">
        <v>5</v>
      </c>
      <c r="D6" s="245" t="s">
        <v>509</v>
      </c>
      <c r="E6" s="249"/>
    </row>
    <row r="7" spans="1:8" x14ac:dyDescent="0.35">
      <c r="A7" s="249"/>
      <c r="B7" s="7" t="s">
        <v>61</v>
      </c>
      <c r="C7" s="8" t="s">
        <v>5</v>
      </c>
      <c r="D7" s="245" t="s">
        <v>946</v>
      </c>
      <c r="E7" s="249"/>
    </row>
    <row r="8" spans="1:8" x14ac:dyDescent="0.35">
      <c r="A8" s="249"/>
      <c r="B8" s="7" t="s">
        <v>62</v>
      </c>
      <c r="C8" s="8" t="s">
        <v>5</v>
      </c>
      <c r="D8" s="245" t="s">
        <v>947</v>
      </c>
      <c r="E8" s="249"/>
    </row>
    <row r="9" spans="1:8" x14ac:dyDescent="0.35">
      <c r="A9" s="249"/>
      <c r="B9" s="7" t="s">
        <v>63</v>
      </c>
      <c r="C9" s="8" t="s">
        <v>5</v>
      </c>
      <c r="D9" s="245" t="s">
        <v>948</v>
      </c>
      <c r="E9" s="249"/>
    </row>
    <row r="10" spans="1:8" x14ac:dyDescent="0.35">
      <c r="A10" s="249"/>
      <c r="B10" s="7" t="s">
        <v>64</v>
      </c>
      <c r="C10" s="8" t="s">
        <v>5</v>
      </c>
      <c r="D10" s="245" t="s">
        <v>949</v>
      </c>
      <c r="E10" s="249"/>
    </row>
    <row r="11" spans="1:8" x14ac:dyDescent="0.35">
      <c r="A11" s="249"/>
      <c r="B11" s="7" t="s">
        <v>65</v>
      </c>
      <c r="C11" s="8" t="s">
        <v>5</v>
      </c>
      <c r="D11" s="245" t="s">
        <v>950</v>
      </c>
      <c r="E11" s="249"/>
    </row>
    <row r="12" spans="1:8" x14ac:dyDescent="0.35">
      <c r="A12" s="249"/>
      <c r="B12" s="7" t="s">
        <v>66</v>
      </c>
      <c r="C12" s="8" t="s">
        <v>5</v>
      </c>
      <c r="D12" s="245" t="s">
        <v>951</v>
      </c>
      <c r="E12" s="249"/>
    </row>
    <row r="13" spans="1:8" x14ac:dyDescent="0.35">
      <c r="A13" s="249"/>
      <c r="B13" s="7" t="s">
        <v>67</v>
      </c>
      <c r="C13" s="8" t="s">
        <v>5</v>
      </c>
      <c r="D13" s="245" t="s">
        <v>952</v>
      </c>
      <c r="E13" s="249"/>
    </row>
    <row r="14" spans="1:8" x14ac:dyDescent="0.35">
      <c r="A14" s="249"/>
      <c r="B14" s="7" t="s">
        <v>68</v>
      </c>
      <c r="C14" s="8" t="s">
        <v>5</v>
      </c>
      <c r="D14" s="245" t="s">
        <v>953</v>
      </c>
      <c r="E14" s="249"/>
    </row>
    <row r="15" spans="1:8" x14ac:dyDescent="0.35">
      <c r="A15" s="249"/>
      <c r="B15" s="18" t="s">
        <v>69</v>
      </c>
      <c r="C15" s="442" t="s">
        <v>5</v>
      </c>
      <c r="D15" s="364" t="s">
        <v>954</v>
      </c>
      <c r="E15" s="249"/>
    </row>
    <row r="16" spans="1:8" x14ac:dyDescent="0.35">
      <c r="A16" s="12"/>
      <c r="B16" s="89" t="s">
        <v>14</v>
      </c>
      <c r="C16" s="32" t="s">
        <v>5</v>
      </c>
      <c r="D16" s="246">
        <v>689908</v>
      </c>
      <c r="E16" s="12"/>
    </row>
  </sheetData>
  <hyperlinks>
    <hyperlink ref="E1" location="'Cot. H EPST par prov&amp;par grade'!A1" display="Variable suivante" xr:uid="{9F97B3BA-03E7-413F-930E-1BE26FCE004A}"/>
    <hyperlink ref="E2" location="'Cotisants hors EPST par grade'!A1" display="Variable précédente" xr:uid="{53BB1BC2-2460-4590-B073-BA8F3A4DCC49}"/>
  </hyperlinks>
  <pageMargins left="0.7" right="0.7" top="0.75" bottom="0.75" header="0.3" footer="0.3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euil50">
    <tabColor theme="0"/>
  </sheetPr>
  <dimension ref="B1:G14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58.75" style="12" bestFit="1" customWidth="1"/>
    <col min="3" max="3" width="21.58203125" style="12" bestFit="1" customWidth="1"/>
    <col min="4" max="6" width="11" style="12"/>
    <col min="7" max="7" width="19" style="12" bestFit="1" customWidth="1"/>
    <col min="8" max="16384" width="11" style="12"/>
  </cols>
  <sheetData>
    <row r="1" spans="2:7" x14ac:dyDescent="0.35">
      <c r="G1" s="93" t="s">
        <v>260</v>
      </c>
    </row>
    <row r="2" spans="2:7" ht="18" x14ac:dyDescent="0.4">
      <c r="B2" s="11" t="s">
        <v>1</v>
      </c>
      <c r="G2" s="94" t="s">
        <v>261</v>
      </c>
    </row>
    <row r="4" spans="2:7" x14ac:dyDescent="0.35">
      <c r="B4" s="17" t="s">
        <v>166</v>
      </c>
      <c r="C4" s="21" t="s">
        <v>167</v>
      </c>
      <c r="D4" s="13">
        <v>2020</v>
      </c>
      <c r="E4" s="13">
        <v>2021</v>
      </c>
      <c r="F4" s="13">
        <v>2022</v>
      </c>
      <c r="G4" s="13">
        <v>2023</v>
      </c>
    </row>
    <row r="5" spans="2:7" x14ac:dyDescent="0.35">
      <c r="B5" s="7" t="s">
        <v>168</v>
      </c>
      <c r="C5" s="7" t="s">
        <v>169</v>
      </c>
      <c r="D5" s="10">
        <v>0.13730000000000001</v>
      </c>
      <c r="E5" s="216">
        <v>0.14910000000000001</v>
      </c>
      <c r="F5" s="172">
        <v>0.15609999999999999</v>
      </c>
      <c r="G5" s="172">
        <v>0.1371</v>
      </c>
    </row>
    <row r="6" spans="2:7" x14ac:dyDescent="0.35">
      <c r="B6" s="7" t="s">
        <v>170</v>
      </c>
      <c r="C6" s="7" t="s">
        <v>171</v>
      </c>
      <c r="D6" s="10">
        <v>0.33600000000000002</v>
      </c>
      <c r="E6" s="217">
        <v>0.36880000000000002</v>
      </c>
      <c r="F6" s="61">
        <v>0.39</v>
      </c>
      <c r="G6" s="61">
        <v>0.30919999999999997</v>
      </c>
    </row>
    <row r="7" spans="2:7" x14ac:dyDescent="0.35">
      <c r="B7" s="7" t="s">
        <v>172</v>
      </c>
      <c r="C7" s="7" t="s">
        <v>173</v>
      </c>
      <c r="D7" s="10">
        <v>1.002</v>
      </c>
      <c r="E7" s="218">
        <v>0.96909999999999996</v>
      </c>
      <c r="F7" s="62">
        <v>0.51</v>
      </c>
      <c r="G7" s="62">
        <v>0.73219999999999996</v>
      </c>
    </row>
    <row r="8" spans="2:7" x14ac:dyDescent="0.35">
      <c r="B8" s="7" t="s">
        <v>174</v>
      </c>
      <c r="C8" s="7" t="s">
        <v>175</v>
      </c>
      <c r="D8" s="8">
        <v>38.39</v>
      </c>
      <c r="E8" s="219">
        <v>45.37</v>
      </c>
      <c r="F8" s="235">
        <v>5.41</v>
      </c>
      <c r="G8" s="235">
        <v>14.47</v>
      </c>
    </row>
    <row r="9" spans="2:7" x14ac:dyDescent="0.35">
      <c r="B9" s="18" t="s">
        <v>176</v>
      </c>
      <c r="C9" s="19" t="s">
        <v>177</v>
      </c>
      <c r="D9" s="42">
        <v>5.6509999999999998</v>
      </c>
      <c r="E9" s="220">
        <v>4.8872999999999998</v>
      </c>
      <c r="F9" s="63">
        <v>1.8292999999999999</v>
      </c>
      <c r="G9" s="63">
        <v>3.3088000000000002</v>
      </c>
    </row>
    <row r="14" spans="2:7" x14ac:dyDescent="0.35">
      <c r="C14" s="12" t="s">
        <v>3</v>
      </c>
    </row>
  </sheetData>
  <hyperlinks>
    <hyperlink ref="G1" location="Revenus!A1" display="Variable suivante" xr:uid="{00000000-0004-0000-3100-000000000000}"/>
    <hyperlink ref="G2" location="Bilan!A1" display="Variable précédente" xr:uid="{00000000-0004-0000-3100-000001000000}"/>
  </hyperlinks>
  <pageMargins left="0.7" right="0.7" top="0.75" bottom="0.75" header="0.3" footer="0.3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euil51">
    <tabColor theme="0"/>
  </sheetPr>
  <dimension ref="B1:G10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32.58203125" style="12" bestFit="1" customWidth="1"/>
    <col min="3" max="3" width="17.33203125" style="12" customWidth="1"/>
    <col min="4" max="4" width="16.08203125" style="12" customWidth="1"/>
    <col min="5" max="5" width="11" style="12"/>
    <col min="6" max="6" width="19" style="12" bestFit="1" customWidth="1"/>
    <col min="7" max="16384" width="11" style="12"/>
  </cols>
  <sheetData>
    <row r="1" spans="2:7" x14ac:dyDescent="0.35">
      <c r="G1" s="93" t="s">
        <v>260</v>
      </c>
    </row>
    <row r="2" spans="2:7" ht="18" x14ac:dyDescent="0.4">
      <c r="B2" s="11" t="s">
        <v>282</v>
      </c>
      <c r="G2" s="94" t="s">
        <v>261</v>
      </c>
    </row>
    <row r="4" spans="2:7" x14ac:dyDescent="0.35">
      <c r="B4" s="17" t="s">
        <v>78</v>
      </c>
      <c r="C4" s="13">
        <v>2020</v>
      </c>
      <c r="D4" s="13">
        <v>2021</v>
      </c>
      <c r="E4" s="13">
        <v>2022</v>
      </c>
      <c r="F4" s="13">
        <v>2023</v>
      </c>
    </row>
    <row r="5" spans="2:7" x14ac:dyDescent="0.35">
      <c r="B5" s="7" t="s">
        <v>104</v>
      </c>
      <c r="C5" s="123">
        <v>33.299999999999997</v>
      </c>
      <c r="D5" s="211">
        <v>34.1</v>
      </c>
      <c r="E5" s="211">
        <v>56</v>
      </c>
      <c r="F5" s="173">
        <v>323.5</v>
      </c>
    </row>
    <row r="6" spans="2:7" x14ac:dyDescent="0.35">
      <c r="B6" s="18" t="s">
        <v>105</v>
      </c>
      <c r="C6" s="125">
        <v>7.2</v>
      </c>
      <c r="D6" s="221">
        <v>7.5</v>
      </c>
      <c r="E6" s="221">
        <v>6.2</v>
      </c>
      <c r="F6" s="174">
        <v>16.3</v>
      </c>
    </row>
    <row r="7" spans="2:7" x14ac:dyDescent="0.35">
      <c r="B7" s="89" t="s">
        <v>178</v>
      </c>
      <c r="C7" s="157">
        <v>40.5</v>
      </c>
      <c r="D7" s="157">
        <v>41.6</v>
      </c>
      <c r="E7" s="157">
        <v>62.2</v>
      </c>
      <c r="F7" s="175">
        <v>339.8</v>
      </c>
    </row>
    <row r="8" spans="2:7" x14ac:dyDescent="0.35">
      <c r="B8" s="189" t="s">
        <v>4</v>
      </c>
      <c r="C8" s="194">
        <v>14.1</v>
      </c>
      <c r="D8" s="222">
        <v>1</v>
      </c>
      <c r="E8" s="222">
        <v>20.7</v>
      </c>
      <c r="F8" s="195">
        <v>277.60000000000002</v>
      </c>
    </row>
    <row r="9" spans="2:7" x14ac:dyDescent="0.35">
      <c r="B9" s="189" t="s">
        <v>179</v>
      </c>
      <c r="C9" s="192">
        <v>0.53409090909090906</v>
      </c>
      <c r="D9" s="223">
        <v>2.4691358024691357E-2</v>
      </c>
      <c r="E9" s="223">
        <v>0.497</v>
      </c>
      <c r="F9" s="193">
        <v>4.4619999999999997</v>
      </c>
    </row>
    <row r="10" spans="2:7" x14ac:dyDescent="0.35">
      <c r="C10" s="196"/>
      <c r="D10" s="196"/>
    </row>
  </sheetData>
  <hyperlinks>
    <hyperlink ref="G1" location="Charges!A1" display="Variable suivante" xr:uid="{00000000-0004-0000-3200-000000000000}"/>
    <hyperlink ref="G2" location="'Indicateurs de performance'!A1" display="Variable précédente" xr:uid="{00000000-0004-0000-3200-000001000000}"/>
  </hyperlinks>
  <pageMargins left="0.7" right="0.7" top="0.75" bottom="0.75" header="0.3" footer="0.3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euil52">
    <tabColor theme="0"/>
  </sheetPr>
  <dimension ref="B1:G11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32" style="12" bestFit="1" customWidth="1"/>
    <col min="3" max="3" width="16.5" style="12" customWidth="1"/>
    <col min="4" max="4" width="16.08203125" style="12" customWidth="1"/>
    <col min="5" max="5" width="11" style="12"/>
    <col min="6" max="6" width="19" style="12" bestFit="1" customWidth="1"/>
    <col min="7" max="16384" width="11" style="12"/>
  </cols>
  <sheetData>
    <row r="1" spans="2:7" x14ac:dyDescent="0.35">
      <c r="G1" s="93" t="s">
        <v>260</v>
      </c>
    </row>
    <row r="2" spans="2:7" ht="18" x14ac:dyDescent="0.4">
      <c r="B2" s="11" t="s">
        <v>283</v>
      </c>
      <c r="G2" s="94" t="s">
        <v>261</v>
      </c>
    </row>
    <row r="4" spans="2:7" x14ac:dyDescent="0.35">
      <c r="B4" s="17" t="s">
        <v>78</v>
      </c>
      <c r="C4" s="13">
        <v>2020</v>
      </c>
      <c r="D4" s="13">
        <v>2021</v>
      </c>
      <c r="E4" s="13">
        <v>2022</v>
      </c>
      <c r="F4" s="13">
        <v>2023</v>
      </c>
    </row>
    <row r="5" spans="2:7" x14ac:dyDescent="0.35">
      <c r="B5" s="7" t="s">
        <v>106</v>
      </c>
      <c r="C5" s="123">
        <v>1.6</v>
      </c>
      <c r="D5" s="211">
        <v>1.6</v>
      </c>
      <c r="E5" s="211">
        <v>20.399999999999999</v>
      </c>
      <c r="F5" s="173">
        <v>56.1</v>
      </c>
    </row>
    <row r="6" spans="2:7" x14ac:dyDescent="0.35">
      <c r="B6" s="18" t="s">
        <v>180</v>
      </c>
      <c r="C6" s="125">
        <v>5.6</v>
      </c>
      <c r="D6" s="221">
        <v>6.9</v>
      </c>
      <c r="E6" s="221">
        <v>14</v>
      </c>
      <c r="F6" s="174">
        <v>46.58</v>
      </c>
    </row>
    <row r="7" spans="2:7" x14ac:dyDescent="0.35">
      <c r="B7" s="89" t="s">
        <v>181</v>
      </c>
      <c r="C7" s="176">
        <v>7.2</v>
      </c>
      <c r="D7" s="157">
        <v>8.5</v>
      </c>
      <c r="E7" s="157">
        <v>34.4</v>
      </c>
      <c r="F7" s="175">
        <v>102.7</v>
      </c>
    </row>
    <row r="8" spans="2:7" x14ac:dyDescent="0.35">
      <c r="B8" s="189" t="s">
        <v>4</v>
      </c>
      <c r="C8" s="194">
        <v>1.8</v>
      </c>
      <c r="D8" s="222">
        <v>1.3</v>
      </c>
      <c r="E8" s="222">
        <v>25.9</v>
      </c>
      <c r="F8" s="195">
        <v>68.3</v>
      </c>
    </row>
    <row r="9" spans="2:7" x14ac:dyDescent="0.35">
      <c r="B9" s="189" t="s">
        <v>179</v>
      </c>
      <c r="C9" s="192">
        <v>0.33333333333333331</v>
      </c>
      <c r="D9" s="223">
        <v>0.180555555555556</v>
      </c>
      <c r="E9" s="223">
        <v>3.04</v>
      </c>
      <c r="F9" s="193">
        <v>1.9870000000000001</v>
      </c>
    </row>
    <row r="11" spans="2:7" x14ac:dyDescent="0.35">
      <c r="C11" s="196"/>
      <c r="D11" s="196"/>
    </row>
  </sheetData>
  <hyperlinks>
    <hyperlink ref="G1" location="'Résulat net après impôt'!A1" display="Variable suivante" xr:uid="{00000000-0004-0000-3300-000000000000}"/>
    <hyperlink ref="G2" location="Revenus!A1" display="Variable précédente" xr:uid="{00000000-0004-0000-3300-000001000000}"/>
  </hyperlinks>
  <pageMargins left="0.7" right="0.7" top="0.75" bottom="0.75" header="0.3" footer="0.3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euil53">
    <tabColor theme="0"/>
  </sheetPr>
  <dimension ref="B1:G8"/>
  <sheetViews>
    <sheetView showGridLines="0" workbookViewId="0">
      <selection activeCell="G2" sqref="G2"/>
    </sheetView>
  </sheetViews>
  <sheetFormatPr baseColWidth="10" defaultColWidth="11" defaultRowHeight="15.5" x14ac:dyDescent="0.35"/>
  <cols>
    <col min="1" max="1" width="11" style="12"/>
    <col min="2" max="2" width="20" style="12" customWidth="1"/>
    <col min="3" max="3" width="15.75" style="12" customWidth="1"/>
    <col min="4" max="4" width="16.08203125" style="12" customWidth="1"/>
    <col min="5" max="5" width="11" style="12"/>
    <col min="6" max="6" width="19" style="12" bestFit="1" customWidth="1"/>
    <col min="7" max="16384" width="11" style="12"/>
  </cols>
  <sheetData>
    <row r="1" spans="2:7" x14ac:dyDescent="0.35">
      <c r="G1" s="93"/>
    </row>
    <row r="2" spans="2:7" ht="18" x14ac:dyDescent="0.4">
      <c r="B2" s="11" t="s">
        <v>284</v>
      </c>
      <c r="G2" s="94" t="s">
        <v>261</v>
      </c>
    </row>
    <row r="4" spans="2:7" x14ac:dyDescent="0.35">
      <c r="B4" s="17" t="s">
        <v>78</v>
      </c>
      <c r="C4" s="13">
        <v>2020</v>
      </c>
      <c r="D4" s="13">
        <v>2021</v>
      </c>
      <c r="E4" s="13">
        <v>2022</v>
      </c>
      <c r="F4" s="13">
        <v>2023</v>
      </c>
    </row>
    <row r="5" spans="2:7" x14ac:dyDescent="0.35">
      <c r="B5" s="89" t="s">
        <v>14</v>
      </c>
      <c r="C5" s="79">
        <v>33.4</v>
      </c>
      <c r="D5" s="80">
        <v>33.1</v>
      </c>
      <c r="E5" s="80">
        <v>28.6</v>
      </c>
      <c r="F5" s="177">
        <v>236.9</v>
      </c>
    </row>
    <row r="6" spans="2:7" x14ac:dyDescent="0.35">
      <c r="B6" s="189" t="s">
        <v>4</v>
      </c>
      <c r="C6" s="190">
        <v>12.3</v>
      </c>
      <c r="D6" s="224">
        <v>-0.3</v>
      </c>
      <c r="E6" s="224">
        <v>-4.5</v>
      </c>
      <c r="F6" s="191">
        <v>208.3</v>
      </c>
    </row>
    <row r="7" spans="2:7" x14ac:dyDescent="0.35">
      <c r="B7" s="189" t="s">
        <v>179</v>
      </c>
      <c r="C7" s="192">
        <v>0.58293838862559244</v>
      </c>
      <c r="D7" s="223">
        <v>-8.9820359281437123E-3</v>
      </c>
      <c r="E7" s="223">
        <v>-0.1358</v>
      </c>
      <c r="F7" s="193">
        <v>7.2946</v>
      </c>
    </row>
    <row r="8" spans="2:7" x14ac:dyDescent="0.35">
      <c r="C8" s="196"/>
      <c r="D8" s="196"/>
    </row>
  </sheetData>
  <hyperlinks>
    <hyperlink ref="G2" location="Charges!A1" display="Variable précédente" xr:uid="{00000000-0004-0000-3400-000001000000}"/>
  </hyperlinks>
  <pageMargins left="0.7" right="0.7" top="0.75" bottom="0.75" header="0.3" footer="0.3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euil54">
    <tabColor theme="0"/>
  </sheetPr>
  <dimension ref="B1:H10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18.25" style="12" customWidth="1"/>
    <col min="3" max="6" width="11" style="12"/>
    <col min="7" max="7" width="19" style="12" bestFit="1" customWidth="1"/>
    <col min="8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1082</v>
      </c>
      <c r="H2" s="94" t="s">
        <v>261</v>
      </c>
    </row>
    <row r="4" spans="2:8" x14ac:dyDescent="0.35">
      <c r="B4" s="17" t="s">
        <v>78</v>
      </c>
      <c r="C4" s="13">
        <v>2019</v>
      </c>
      <c r="D4" s="13">
        <v>2020</v>
      </c>
      <c r="E4" s="13">
        <v>2021</v>
      </c>
      <c r="F4" s="13">
        <v>2022</v>
      </c>
      <c r="G4" s="13">
        <v>2023</v>
      </c>
    </row>
    <row r="5" spans="2:8" x14ac:dyDescent="0.35">
      <c r="B5" s="189" t="s">
        <v>182</v>
      </c>
      <c r="C5" s="190">
        <v>20.100000000000001</v>
      </c>
      <c r="D5" s="224">
        <v>30.6</v>
      </c>
      <c r="E5" s="190">
        <v>44.8</v>
      </c>
      <c r="F5" s="190">
        <v>40.5</v>
      </c>
      <c r="G5" s="230">
        <v>79.69</v>
      </c>
    </row>
    <row r="6" spans="2:8" x14ac:dyDescent="0.35">
      <c r="B6" s="189" t="s">
        <v>393</v>
      </c>
      <c r="C6" s="190" t="s">
        <v>5</v>
      </c>
      <c r="D6" s="224" t="s">
        <v>5</v>
      </c>
      <c r="E6" s="190" t="s">
        <v>5</v>
      </c>
      <c r="F6" s="190">
        <v>14.1</v>
      </c>
      <c r="G6" s="230">
        <v>14.5</v>
      </c>
    </row>
    <row r="7" spans="2:8" x14ac:dyDescent="0.35">
      <c r="B7" s="189" t="s">
        <v>916</v>
      </c>
      <c r="C7" s="190" t="s">
        <v>5</v>
      </c>
      <c r="D7" s="190" t="s">
        <v>5</v>
      </c>
      <c r="E7" s="190" t="s">
        <v>5</v>
      </c>
      <c r="F7" s="190" t="s">
        <v>5</v>
      </c>
      <c r="G7" s="230">
        <v>8</v>
      </c>
    </row>
    <row r="8" spans="2:8" x14ac:dyDescent="0.35">
      <c r="B8" s="89" t="s">
        <v>14</v>
      </c>
      <c r="C8" s="79">
        <v>20.100000000000001</v>
      </c>
      <c r="D8" s="80">
        <v>30.6</v>
      </c>
      <c r="E8" s="79">
        <v>44.8</v>
      </c>
      <c r="F8" s="79">
        <v>54.7</v>
      </c>
      <c r="G8" s="81">
        <f>G5+G6+G7</f>
        <v>102.19</v>
      </c>
    </row>
    <row r="9" spans="2:8" x14ac:dyDescent="0.35">
      <c r="B9" s="89" t="s">
        <v>4</v>
      </c>
      <c r="C9" s="190" t="s">
        <v>5</v>
      </c>
      <c r="D9" s="224">
        <v>10.5</v>
      </c>
      <c r="E9" s="190">
        <v>14.2</v>
      </c>
      <c r="F9" s="190">
        <v>9.9</v>
      </c>
      <c r="G9" s="355">
        <v>39.54</v>
      </c>
    </row>
    <row r="10" spans="2:8" x14ac:dyDescent="0.35">
      <c r="B10" s="89" t="s">
        <v>179</v>
      </c>
      <c r="C10" s="178" t="s">
        <v>5</v>
      </c>
      <c r="D10" s="231">
        <v>0.52200000000000002</v>
      </c>
      <c r="E10" s="232">
        <v>0.46400000000000002</v>
      </c>
      <c r="F10" s="232">
        <v>0.22</v>
      </c>
      <c r="G10" s="356">
        <v>0.72350000000000003</v>
      </c>
    </row>
  </sheetData>
  <hyperlinks>
    <hyperlink ref="H2" location="'Résulat net après impôt'!A1" display="Variable précédente" xr:uid="{00000000-0004-0000-3500-000000000000}"/>
    <hyperlink ref="H1" location="Bilan!A1" display="Variable suivante" xr:uid="{F8D4EB3E-1127-4373-A130-306065F8CC19}"/>
  </hyperlinks>
  <pageMargins left="0.7" right="0.7" top="0.75" bottom="0.75" header="0.3" footer="0.3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euil55">
    <tabColor theme="0"/>
  </sheetPr>
  <dimension ref="B1:I11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29.33203125" style="12" bestFit="1" customWidth="1"/>
    <col min="3" max="6" width="11" style="12"/>
    <col min="7" max="7" width="12.5" style="12" customWidth="1"/>
    <col min="8" max="8" width="16.33203125" style="12" bestFit="1" customWidth="1"/>
    <col min="9" max="16384" width="11" style="12"/>
  </cols>
  <sheetData>
    <row r="1" spans="2:9" x14ac:dyDescent="0.35">
      <c r="I1" s="93" t="s">
        <v>260</v>
      </c>
    </row>
    <row r="2" spans="2:9" ht="18" x14ac:dyDescent="0.4">
      <c r="B2" s="11" t="s">
        <v>2</v>
      </c>
      <c r="H2" s="82"/>
    </row>
    <row r="4" spans="2:9" x14ac:dyDescent="0.35">
      <c r="B4" s="17" t="s">
        <v>183</v>
      </c>
      <c r="C4" s="13">
        <v>2018</v>
      </c>
      <c r="D4" s="13">
        <v>2019</v>
      </c>
      <c r="E4" s="13">
        <v>2020</v>
      </c>
      <c r="F4" s="13">
        <v>2021</v>
      </c>
      <c r="G4" s="13">
        <v>2022</v>
      </c>
      <c r="H4" s="13">
        <v>2023</v>
      </c>
    </row>
    <row r="5" spans="2:9" x14ac:dyDescent="0.35">
      <c r="B5" s="7" t="s">
        <v>184</v>
      </c>
      <c r="C5" s="8">
        <v>32</v>
      </c>
      <c r="D5" s="8">
        <v>37</v>
      </c>
      <c r="E5" s="8">
        <v>58</v>
      </c>
      <c r="F5" s="219">
        <v>64</v>
      </c>
      <c r="G5" s="219">
        <v>116</v>
      </c>
      <c r="H5" s="122">
        <v>243</v>
      </c>
    </row>
    <row r="6" spans="2:9" x14ac:dyDescent="0.35">
      <c r="B6" s="7" t="s">
        <v>185</v>
      </c>
      <c r="C6" s="8">
        <v>3</v>
      </c>
      <c r="D6" s="8">
        <v>3</v>
      </c>
      <c r="E6" s="8" t="s">
        <v>186</v>
      </c>
      <c r="F6" s="219">
        <v>3</v>
      </c>
      <c r="G6" s="219">
        <v>6</v>
      </c>
      <c r="H6" s="122">
        <v>6</v>
      </c>
    </row>
    <row r="7" spans="2:9" x14ac:dyDescent="0.35">
      <c r="B7" s="7" t="s">
        <v>187</v>
      </c>
      <c r="C7" s="8">
        <v>3</v>
      </c>
      <c r="D7" s="8">
        <v>3</v>
      </c>
      <c r="E7" s="8" t="s">
        <v>188</v>
      </c>
      <c r="F7" s="219">
        <v>2</v>
      </c>
      <c r="G7" s="219">
        <v>2</v>
      </c>
      <c r="H7" s="122">
        <v>2</v>
      </c>
    </row>
    <row r="8" spans="2:9" x14ac:dyDescent="0.35">
      <c r="B8" s="7" t="s">
        <v>189</v>
      </c>
      <c r="C8" s="8" t="s">
        <v>191</v>
      </c>
      <c r="D8" s="8" t="s">
        <v>190</v>
      </c>
      <c r="E8" s="8" t="s">
        <v>191</v>
      </c>
      <c r="F8" s="219" t="s">
        <v>191</v>
      </c>
      <c r="G8" s="219" t="s">
        <v>190</v>
      </c>
      <c r="H8" s="122" t="s">
        <v>190</v>
      </c>
    </row>
    <row r="9" spans="2:9" x14ac:dyDescent="0.35">
      <c r="B9" s="7" t="s">
        <v>102</v>
      </c>
      <c r="C9" s="8" t="s">
        <v>192</v>
      </c>
      <c r="D9" s="8" t="s">
        <v>193</v>
      </c>
      <c r="E9" s="8" t="s">
        <v>194</v>
      </c>
      <c r="F9" s="219" t="s">
        <v>276</v>
      </c>
      <c r="G9" s="219" t="s">
        <v>394</v>
      </c>
      <c r="H9" s="122" t="s">
        <v>917</v>
      </c>
    </row>
    <row r="10" spans="2:9" x14ac:dyDescent="0.35">
      <c r="B10" s="7" t="s">
        <v>195</v>
      </c>
      <c r="C10" s="8" t="s">
        <v>196</v>
      </c>
      <c r="D10" s="8" t="s">
        <v>197</v>
      </c>
      <c r="E10" s="8" t="s">
        <v>198</v>
      </c>
      <c r="F10" s="217">
        <v>0.32800000000000001</v>
      </c>
      <c r="G10" s="217">
        <v>0.34200000000000003</v>
      </c>
      <c r="H10" s="427" t="s">
        <v>918</v>
      </c>
    </row>
    <row r="11" spans="2:9" x14ac:dyDescent="0.35">
      <c r="B11" s="18" t="s">
        <v>199</v>
      </c>
      <c r="C11" s="37">
        <v>0.96</v>
      </c>
      <c r="D11" s="37">
        <v>0.97</v>
      </c>
      <c r="E11" s="37">
        <v>0.99</v>
      </c>
      <c r="F11" s="225">
        <v>0.99</v>
      </c>
      <c r="G11" s="225">
        <v>1</v>
      </c>
      <c r="H11" s="428">
        <v>1</v>
      </c>
    </row>
  </sheetData>
  <hyperlinks>
    <hyperlink ref="I1" location="'Effectif général'!A1" display="Variable suivante" xr:uid="{00000000-0004-0000-3600-000000000000}"/>
  </hyperlinks>
  <pageMargins left="0.7" right="0.7" top="0.75" bottom="0.75" header="0.3" footer="0.3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euil56">
    <tabColor theme="0"/>
  </sheetPr>
  <dimension ref="B1:H11"/>
  <sheetViews>
    <sheetView showGridLines="0" workbookViewId="0"/>
  </sheetViews>
  <sheetFormatPr baseColWidth="10" defaultColWidth="11" defaultRowHeight="15.5" x14ac:dyDescent="0.35"/>
  <cols>
    <col min="1" max="2" width="11" style="12"/>
    <col min="3" max="3" width="20" style="12" bestFit="1" customWidth="1"/>
    <col min="4" max="7" width="11" style="12"/>
    <col min="8" max="8" width="19" style="12" bestFit="1" customWidth="1"/>
    <col min="9" max="16384" width="11" style="12"/>
  </cols>
  <sheetData>
    <row r="1" spans="2:8" x14ac:dyDescent="0.35">
      <c r="H1" s="93" t="s">
        <v>260</v>
      </c>
    </row>
    <row r="2" spans="2:8" ht="18" x14ac:dyDescent="0.4">
      <c r="B2" s="11" t="s">
        <v>919</v>
      </c>
      <c r="H2" s="94" t="s">
        <v>261</v>
      </c>
    </row>
    <row r="4" spans="2:8" x14ac:dyDescent="0.35">
      <c r="B4" s="17" t="s">
        <v>6</v>
      </c>
      <c r="C4" s="20" t="s">
        <v>200</v>
      </c>
      <c r="D4" s="39" t="s">
        <v>82</v>
      </c>
      <c r="E4" s="13" t="s">
        <v>83</v>
      </c>
      <c r="F4" s="39" t="s">
        <v>14</v>
      </c>
    </row>
    <row r="5" spans="2:8" x14ac:dyDescent="0.35">
      <c r="B5" s="33">
        <v>1</v>
      </c>
      <c r="C5" s="7" t="s">
        <v>201</v>
      </c>
      <c r="D5" s="35">
        <v>6</v>
      </c>
      <c r="E5" s="8">
        <v>0</v>
      </c>
      <c r="F5" s="36">
        <v>6</v>
      </c>
    </row>
    <row r="6" spans="2:8" x14ac:dyDescent="0.35">
      <c r="B6" s="7">
        <v>2</v>
      </c>
      <c r="C6" s="7" t="s">
        <v>202</v>
      </c>
      <c r="D6" s="8">
        <v>22</v>
      </c>
      <c r="E6" s="8">
        <v>7</v>
      </c>
      <c r="F6" s="9">
        <v>29</v>
      </c>
    </row>
    <row r="7" spans="2:8" x14ac:dyDescent="0.35">
      <c r="B7" s="7">
        <v>3</v>
      </c>
      <c r="C7" s="7" t="s">
        <v>203</v>
      </c>
      <c r="D7" s="8">
        <v>47</v>
      </c>
      <c r="E7" s="8">
        <v>28</v>
      </c>
      <c r="F7" s="9">
        <v>75</v>
      </c>
    </row>
    <row r="8" spans="2:8" x14ac:dyDescent="0.35">
      <c r="B8" s="7">
        <v>4</v>
      </c>
      <c r="C8" s="7" t="s">
        <v>204</v>
      </c>
      <c r="D8" s="8">
        <v>94</v>
      </c>
      <c r="E8" s="8">
        <v>45</v>
      </c>
      <c r="F8" s="9">
        <v>139</v>
      </c>
    </row>
    <row r="9" spans="2:8" x14ac:dyDescent="0.35">
      <c r="B9" s="18">
        <v>5</v>
      </c>
      <c r="C9" s="19" t="s">
        <v>205</v>
      </c>
      <c r="D9" s="25">
        <v>2</v>
      </c>
      <c r="E9" s="25">
        <v>0</v>
      </c>
      <c r="F9" s="26">
        <v>2</v>
      </c>
    </row>
    <row r="10" spans="2:8" x14ac:dyDescent="0.35">
      <c r="B10" s="517" t="s">
        <v>14</v>
      </c>
      <c r="C10" s="518"/>
      <c r="D10" s="200">
        <v>171</v>
      </c>
      <c r="E10" s="201">
        <v>80</v>
      </c>
      <c r="F10" s="29">
        <v>251</v>
      </c>
    </row>
    <row r="11" spans="2:8" x14ac:dyDescent="0.35">
      <c r="D11" s="40"/>
    </row>
  </sheetData>
  <mergeCells count="1">
    <mergeCell ref="B10:C10"/>
  </mergeCells>
  <hyperlinks>
    <hyperlink ref="H1" location="'Effectif gén. trim.'!A1" display="Variable suivante" xr:uid="{00000000-0004-0000-3700-000000000000}"/>
    <hyperlink ref="H2" location="'Indicateurs RH'!A1" display="Variable précédente" xr:uid="{00000000-0004-0000-3700-000001000000}"/>
  </hyperlinks>
  <pageMargins left="0.7" right="0.7" top="0.75" bottom="0.75" header="0.3" footer="0.3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euil58">
    <tabColor theme="0"/>
  </sheetPr>
  <dimension ref="B1:U35"/>
  <sheetViews>
    <sheetView showGridLines="0" workbookViewId="0"/>
  </sheetViews>
  <sheetFormatPr baseColWidth="10" defaultColWidth="11" defaultRowHeight="15.5" x14ac:dyDescent="0.35"/>
  <cols>
    <col min="1" max="1" width="11" style="12"/>
    <col min="2" max="2" width="11" style="12" customWidth="1"/>
    <col min="3" max="3" width="2.33203125" style="65" customWidth="1"/>
    <col min="4" max="4" width="7.75" style="12" customWidth="1"/>
    <col min="5" max="5" width="6.58203125" style="12" customWidth="1"/>
    <col min="6" max="6" width="2.33203125" style="65" customWidth="1"/>
    <col min="7" max="7" width="7.58203125" style="12" customWidth="1"/>
    <col min="8" max="8" width="6.83203125" style="12" customWidth="1"/>
    <col min="9" max="9" width="2.33203125" style="12" customWidth="1"/>
    <col min="10" max="10" width="6.08203125" style="12" customWidth="1"/>
    <col min="11" max="11" width="6.33203125" style="12" customWidth="1"/>
    <col min="12" max="12" width="2.33203125" style="65" customWidth="1"/>
    <col min="13" max="13" width="9.08203125" style="12" customWidth="1"/>
    <col min="14" max="14" width="9" style="12" customWidth="1"/>
    <col min="15" max="15" width="2.33203125" style="65" customWidth="1"/>
    <col min="16" max="17" width="11" style="12" customWidth="1"/>
    <col min="18" max="18" width="2.33203125" style="65" customWidth="1"/>
    <col min="19" max="19" width="6.5" style="12" customWidth="1"/>
    <col min="20" max="20" width="11" style="12"/>
    <col min="21" max="21" width="19" style="12" bestFit="1" customWidth="1"/>
    <col min="22" max="16384" width="11" style="12"/>
  </cols>
  <sheetData>
    <row r="1" spans="2:21" x14ac:dyDescent="0.35">
      <c r="M1" s="16"/>
      <c r="U1" s="93"/>
    </row>
    <row r="2" spans="2:21" ht="18" x14ac:dyDescent="0.4">
      <c r="B2" s="11" t="s">
        <v>206</v>
      </c>
      <c r="M2" s="41"/>
      <c r="U2" s="94" t="s">
        <v>261</v>
      </c>
    </row>
    <row r="4" spans="2:21" x14ac:dyDescent="0.35">
      <c r="B4" s="17" t="s">
        <v>207</v>
      </c>
      <c r="D4" s="476" t="s">
        <v>201</v>
      </c>
      <c r="E4" s="477"/>
      <c r="G4" s="476" t="s">
        <v>202</v>
      </c>
      <c r="H4" s="477"/>
      <c r="I4" s="65"/>
      <c r="J4" s="519" t="s">
        <v>203</v>
      </c>
      <c r="K4" s="477"/>
      <c r="M4" s="520" t="s">
        <v>208</v>
      </c>
      <c r="N4" s="521"/>
      <c r="P4" s="476" t="s">
        <v>205</v>
      </c>
      <c r="Q4" s="477"/>
      <c r="S4" s="39" t="s">
        <v>14</v>
      </c>
    </row>
    <row r="5" spans="2:21" ht="15.75" customHeight="1" x14ac:dyDescent="0.35">
      <c r="B5" s="38"/>
      <c r="D5" s="140" t="s">
        <v>82</v>
      </c>
      <c r="E5" s="91" t="s">
        <v>83</v>
      </c>
      <c r="F5" s="66"/>
      <c r="G5" s="88" t="s">
        <v>82</v>
      </c>
      <c r="H5" s="91" t="s">
        <v>83</v>
      </c>
      <c r="I5" s="66"/>
      <c r="J5" s="140" t="s">
        <v>82</v>
      </c>
      <c r="K5" s="67" t="s">
        <v>83</v>
      </c>
      <c r="L5" s="66"/>
      <c r="M5" s="68" t="s">
        <v>82</v>
      </c>
      <c r="N5" s="67" t="s">
        <v>83</v>
      </c>
      <c r="O5" s="66"/>
      <c r="P5" s="140" t="s">
        <v>82</v>
      </c>
      <c r="Q5" s="67" t="s">
        <v>83</v>
      </c>
      <c r="S5" s="32"/>
    </row>
    <row r="6" spans="2:21" x14ac:dyDescent="0.35">
      <c r="B6" s="32">
        <v>2018</v>
      </c>
      <c r="D6" s="91"/>
      <c r="E6" s="67"/>
      <c r="F6" s="66"/>
      <c r="G6" s="68"/>
      <c r="H6" s="67"/>
      <c r="I6" s="66"/>
      <c r="J6" s="88"/>
      <c r="K6" s="67"/>
      <c r="L6" s="66"/>
      <c r="M6" s="88"/>
      <c r="N6" s="67"/>
      <c r="O6" s="66"/>
      <c r="P6" s="88"/>
      <c r="Q6" s="67"/>
      <c r="S6" s="39"/>
    </row>
    <row r="7" spans="2:21" x14ac:dyDescent="0.35">
      <c r="B7" s="7" t="s">
        <v>72</v>
      </c>
      <c r="C7" s="7"/>
      <c r="D7" s="64">
        <v>3</v>
      </c>
      <c r="E7" s="55" t="s">
        <v>5</v>
      </c>
      <c r="F7" s="55"/>
      <c r="G7" s="55">
        <v>5</v>
      </c>
      <c r="H7" s="55">
        <v>2</v>
      </c>
      <c r="I7" s="55"/>
      <c r="J7" s="55">
        <v>5</v>
      </c>
      <c r="K7" s="55">
        <v>1</v>
      </c>
      <c r="L7" s="55"/>
      <c r="M7" s="55">
        <v>4</v>
      </c>
      <c r="N7" s="55">
        <v>5</v>
      </c>
      <c r="O7" s="55"/>
      <c r="P7" s="55">
        <v>3</v>
      </c>
      <c r="Q7" s="55" t="s">
        <v>5</v>
      </c>
      <c r="R7" s="7"/>
      <c r="S7" s="84">
        <v>28</v>
      </c>
    </row>
    <row r="8" spans="2:21" x14ac:dyDescent="0.35">
      <c r="B8" s="7" t="s">
        <v>73</v>
      </c>
      <c r="C8" s="7"/>
      <c r="D8" s="55">
        <v>3</v>
      </c>
      <c r="E8" s="55" t="s">
        <v>5</v>
      </c>
      <c r="F8" s="55"/>
      <c r="G8" s="55">
        <v>6</v>
      </c>
      <c r="H8" s="55">
        <v>2</v>
      </c>
      <c r="I8" s="55"/>
      <c r="J8" s="55">
        <v>4</v>
      </c>
      <c r="K8" s="55">
        <v>1</v>
      </c>
      <c r="L8" s="55"/>
      <c r="M8" s="55">
        <v>3</v>
      </c>
      <c r="N8" s="55">
        <v>6</v>
      </c>
      <c r="O8" s="55"/>
      <c r="P8" s="55">
        <v>3</v>
      </c>
      <c r="Q8" s="55" t="s">
        <v>5</v>
      </c>
      <c r="R8" s="7"/>
      <c r="S8" s="85">
        <v>28</v>
      </c>
    </row>
    <row r="9" spans="2:21" x14ac:dyDescent="0.35">
      <c r="B9" s="7" t="s">
        <v>74</v>
      </c>
      <c r="C9" s="7"/>
      <c r="D9" s="55">
        <v>3</v>
      </c>
      <c r="E9" s="55" t="s">
        <v>5</v>
      </c>
      <c r="F9" s="55"/>
      <c r="G9" s="55">
        <v>6</v>
      </c>
      <c r="H9" s="55">
        <v>2</v>
      </c>
      <c r="I9" s="55"/>
      <c r="J9" s="55">
        <v>6</v>
      </c>
      <c r="K9" s="55">
        <v>1</v>
      </c>
      <c r="L9" s="55"/>
      <c r="M9" s="55">
        <v>7</v>
      </c>
      <c r="N9" s="55">
        <v>6</v>
      </c>
      <c r="O9" s="55"/>
      <c r="P9" s="55">
        <v>3</v>
      </c>
      <c r="Q9" s="55" t="s">
        <v>5</v>
      </c>
      <c r="R9" s="7"/>
      <c r="S9" s="85">
        <v>34</v>
      </c>
    </row>
    <row r="10" spans="2:21" x14ac:dyDescent="0.35">
      <c r="B10" s="71" t="s">
        <v>71</v>
      </c>
      <c r="D10" s="70">
        <v>3</v>
      </c>
      <c r="E10" s="72" t="s">
        <v>5</v>
      </c>
      <c r="F10" s="66"/>
      <c r="G10" s="70">
        <v>7</v>
      </c>
      <c r="H10" s="72">
        <v>2</v>
      </c>
      <c r="I10" s="66"/>
      <c r="J10" s="72">
        <v>7</v>
      </c>
      <c r="K10" s="72">
        <v>2</v>
      </c>
      <c r="L10" s="66"/>
      <c r="M10" s="72">
        <v>9</v>
      </c>
      <c r="N10" s="70">
        <v>5</v>
      </c>
      <c r="O10" s="66"/>
      <c r="P10" s="70">
        <v>3</v>
      </c>
      <c r="Q10" s="72" t="s">
        <v>5</v>
      </c>
      <c r="S10" s="86">
        <v>38</v>
      </c>
    </row>
    <row r="11" spans="2:21" x14ac:dyDescent="0.35">
      <c r="B11" s="32">
        <v>2019</v>
      </c>
      <c r="D11" s="68"/>
      <c r="E11" s="91"/>
      <c r="F11" s="66"/>
      <c r="G11" s="68"/>
      <c r="H11" s="67"/>
      <c r="I11" s="66"/>
      <c r="J11" s="91"/>
      <c r="K11" s="91"/>
      <c r="L11" s="66"/>
      <c r="M11" s="88"/>
      <c r="N11" s="67"/>
      <c r="O11" s="66"/>
      <c r="P11" s="68"/>
      <c r="Q11" s="91"/>
      <c r="S11" s="32"/>
    </row>
    <row r="12" spans="2:21" x14ac:dyDescent="0.35">
      <c r="B12" s="7" t="s">
        <v>72</v>
      </c>
      <c r="C12" s="7"/>
      <c r="D12" s="55">
        <v>3</v>
      </c>
      <c r="E12" s="64" t="s">
        <v>5</v>
      </c>
      <c r="F12" s="55"/>
      <c r="G12" s="55">
        <v>7</v>
      </c>
      <c r="H12" s="55">
        <v>2</v>
      </c>
      <c r="I12" s="55"/>
      <c r="J12" s="64">
        <v>10</v>
      </c>
      <c r="K12" s="64">
        <v>3</v>
      </c>
      <c r="L12" s="55"/>
      <c r="M12" s="55">
        <v>8</v>
      </c>
      <c r="N12" s="55">
        <v>7</v>
      </c>
      <c r="O12" s="55"/>
      <c r="P12" s="64">
        <v>3</v>
      </c>
      <c r="Q12" s="64" t="s">
        <v>5</v>
      </c>
      <c r="R12" s="7"/>
      <c r="S12" s="85">
        <v>43</v>
      </c>
    </row>
    <row r="13" spans="2:21" x14ac:dyDescent="0.35">
      <c r="B13" s="7" t="s">
        <v>73</v>
      </c>
      <c r="C13" s="7"/>
      <c r="D13" s="55">
        <v>3</v>
      </c>
      <c r="E13" s="55" t="s">
        <v>5</v>
      </c>
      <c r="F13" s="55"/>
      <c r="G13" s="55">
        <v>7</v>
      </c>
      <c r="H13" s="55">
        <v>2</v>
      </c>
      <c r="I13" s="55"/>
      <c r="J13" s="55">
        <v>10</v>
      </c>
      <c r="K13" s="55">
        <v>3</v>
      </c>
      <c r="L13" s="55"/>
      <c r="M13" s="55">
        <v>8</v>
      </c>
      <c r="N13" s="55">
        <v>6</v>
      </c>
      <c r="O13" s="55"/>
      <c r="P13" s="55">
        <v>3</v>
      </c>
      <c r="Q13" s="55" t="s">
        <v>5</v>
      </c>
      <c r="R13" s="7"/>
      <c r="S13" s="85">
        <v>42</v>
      </c>
    </row>
    <row r="14" spans="2:21" x14ac:dyDescent="0.35">
      <c r="B14" s="7" t="s">
        <v>74</v>
      </c>
      <c r="C14" s="7"/>
      <c r="D14" s="55">
        <v>3</v>
      </c>
      <c r="E14" s="55" t="s">
        <v>5</v>
      </c>
      <c r="F14" s="55"/>
      <c r="G14" s="55">
        <v>7</v>
      </c>
      <c r="H14" s="55">
        <v>2</v>
      </c>
      <c r="I14" s="55"/>
      <c r="J14" s="55">
        <v>10</v>
      </c>
      <c r="K14" s="55">
        <v>3</v>
      </c>
      <c r="L14" s="55"/>
      <c r="M14" s="55">
        <v>8</v>
      </c>
      <c r="N14" s="55">
        <v>6</v>
      </c>
      <c r="O14" s="55"/>
      <c r="P14" s="55">
        <v>3</v>
      </c>
      <c r="Q14" s="55" t="s">
        <v>5</v>
      </c>
      <c r="R14" s="7"/>
      <c r="S14" s="85">
        <v>42</v>
      </c>
    </row>
    <row r="15" spans="2:21" x14ac:dyDescent="0.35">
      <c r="B15" s="71" t="s">
        <v>71</v>
      </c>
      <c r="D15" s="70">
        <v>3</v>
      </c>
      <c r="E15" s="70" t="s">
        <v>5</v>
      </c>
      <c r="F15" s="66"/>
      <c r="G15" s="70">
        <v>7</v>
      </c>
      <c r="H15" s="70">
        <v>2</v>
      </c>
      <c r="I15" s="66"/>
      <c r="J15" s="72">
        <v>10</v>
      </c>
      <c r="K15" s="70">
        <v>3</v>
      </c>
      <c r="L15" s="66"/>
      <c r="M15" s="70">
        <v>9</v>
      </c>
      <c r="N15" s="70">
        <v>6</v>
      </c>
      <c r="O15" s="66"/>
      <c r="P15" s="70">
        <v>3</v>
      </c>
      <c r="Q15" s="70" t="s">
        <v>5</v>
      </c>
      <c r="S15" s="86">
        <v>43</v>
      </c>
    </row>
    <row r="16" spans="2:21" x14ac:dyDescent="0.35">
      <c r="B16" s="32">
        <v>2020</v>
      </c>
      <c r="D16" s="68"/>
      <c r="E16" s="73"/>
      <c r="F16" s="66"/>
      <c r="G16" s="68"/>
      <c r="H16" s="73"/>
      <c r="I16" s="66"/>
      <c r="J16" s="88"/>
      <c r="K16" s="73"/>
      <c r="L16" s="66"/>
      <c r="M16" s="68"/>
      <c r="N16" s="67"/>
      <c r="O16" s="66"/>
      <c r="P16" s="74"/>
      <c r="Q16" s="73"/>
      <c r="S16" s="69"/>
    </row>
    <row r="17" spans="2:19" x14ac:dyDescent="0.35">
      <c r="B17" s="7" t="s">
        <v>72</v>
      </c>
      <c r="C17" s="7"/>
      <c r="D17" s="55">
        <v>3</v>
      </c>
      <c r="E17" s="64" t="s">
        <v>5</v>
      </c>
      <c r="F17" s="55"/>
      <c r="G17" s="64">
        <v>8</v>
      </c>
      <c r="H17" s="64">
        <v>2</v>
      </c>
      <c r="I17" s="55"/>
      <c r="J17" s="55">
        <v>11</v>
      </c>
      <c r="K17" s="64">
        <v>4</v>
      </c>
      <c r="L17" s="55"/>
      <c r="M17" s="55">
        <v>11</v>
      </c>
      <c r="N17" s="55">
        <v>10</v>
      </c>
      <c r="O17" s="55"/>
      <c r="P17" s="64">
        <v>2</v>
      </c>
      <c r="Q17" s="64" t="s">
        <v>5</v>
      </c>
      <c r="R17" s="7"/>
      <c r="S17" s="84">
        <v>51</v>
      </c>
    </row>
    <row r="18" spans="2:19" x14ac:dyDescent="0.35">
      <c r="B18" s="7" t="s">
        <v>73</v>
      </c>
      <c r="C18" s="7"/>
      <c r="D18" s="55">
        <v>3</v>
      </c>
      <c r="E18" s="55" t="s">
        <v>5</v>
      </c>
      <c r="F18" s="55"/>
      <c r="G18" s="55">
        <v>8</v>
      </c>
      <c r="H18" s="55">
        <v>2</v>
      </c>
      <c r="I18" s="55"/>
      <c r="J18" s="55">
        <v>11</v>
      </c>
      <c r="K18" s="55">
        <v>3</v>
      </c>
      <c r="L18" s="55"/>
      <c r="M18" s="55">
        <v>11</v>
      </c>
      <c r="N18" s="55">
        <v>11</v>
      </c>
      <c r="O18" s="55"/>
      <c r="P18" s="55">
        <v>2</v>
      </c>
      <c r="Q18" s="55" t="s">
        <v>5</v>
      </c>
      <c r="R18" s="7"/>
      <c r="S18" s="85">
        <v>51</v>
      </c>
    </row>
    <row r="19" spans="2:19" x14ac:dyDescent="0.35">
      <c r="B19" s="7" t="s">
        <v>74</v>
      </c>
      <c r="C19" s="7"/>
      <c r="D19" s="55">
        <v>3</v>
      </c>
      <c r="E19" s="55" t="s">
        <v>5</v>
      </c>
      <c r="F19" s="147"/>
      <c r="G19" s="55">
        <v>8</v>
      </c>
      <c r="H19" s="55">
        <v>2</v>
      </c>
      <c r="I19" s="55"/>
      <c r="J19" s="55">
        <v>10</v>
      </c>
      <c r="K19" s="55">
        <v>5</v>
      </c>
      <c r="L19" s="55"/>
      <c r="M19" s="55">
        <v>19</v>
      </c>
      <c r="N19" s="55">
        <v>12</v>
      </c>
      <c r="O19" s="55"/>
      <c r="P19" s="55">
        <v>2</v>
      </c>
      <c r="Q19" s="55" t="s">
        <v>5</v>
      </c>
      <c r="R19" s="7"/>
      <c r="S19" s="85">
        <v>61</v>
      </c>
    </row>
    <row r="20" spans="2:19" x14ac:dyDescent="0.35">
      <c r="B20" s="12" t="s">
        <v>71</v>
      </c>
      <c r="D20" s="141">
        <v>3</v>
      </c>
      <c r="E20" s="142" t="s">
        <v>5</v>
      </c>
      <c r="F20" s="143"/>
      <c r="G20" s="142">
        <v>8</v>
      </c>
      <c r="H20" s="141">
        <v>2</v>
      </c>
      <c r="I20" s="141"/>
      <c r="J20" s="142">
        <v>11</v>
      </c>
      <c r="K20" s="142">
        <v>6</v>
      </c>
      <c r="L20" s="143"/>
      <c r="M20" s="141">
        <v>20</v>
      </c>
      <c r="N20" s="141">
        <v>11</v>
      </c>
      <c r="O20" s="143"/>
      <c r="P20" s="141">
        <v>2</v>
      </c>
      <c r="Q20" s="141" t="s">
        <v>5</v>
      </c>
      <c r="R20" s="144"/>
      <c r="S20" s="145">
        <v>63</v>
      </c>
    </row>
    <row r="21" spans="2:19" x14ac:dyDescent="0.35">
      <c r="B21" s="32">
        <v>2021</v>
      </c>
      <c r="D21" s="68"/>
      <c r="E21" s="73"/>
      <c r="F21" s="66"/>
      <c r="G21" s="68"/>
      <c r="H21" s="73"/>
      <c r="I21" s="66"/>
      <c r="J21" s="88"/>
      <c r="K21" s="73"/>
      <c r="L21" s="66"/>
      <c r="M21" s="68"/>
      <c r="N21" s="67"/>
      <c r="O21" s="66"/>
      <c r="P21" s="74"/>
      <c r="Q21" s="73"/>
      <c r="S21" s="69"/>
    </row>
    <row r="22" spans="2:19" x14ac:dyDescent="0.35">
      <c r="B22" s="7" t="s">
        <v>72</v>
      </c>
      <c r="C22" s="7"/>
      <c r="D22" s="55">
        <v>3</v>
      </c>
      <c r="E22" s="64" t="s">
        <v>5</v>
      </c>
      <c r="F22" s="55"/>
      <c r="G22" s="64">
        <v>8</v>
      </c>
      <c r="H22" s="64">
        <v>2</v>
      </c>
      <c r="I22" s="55"/>
      <c r="J22" s="55">
        <v>10</v>
      </c>
      <c r="K22" s="64">
        <v>6</v>
      </c>
      <c r="L22" s="55"/>
      <c r="M22" s="55">
        <v>20</v>
      </c>
      <c r="N22" s="55">
        <v>11</v>
      </c>
      <c r="O22" s="55"/>
      <c r="P22" s="64">
        <v>2</v>
      </c>
      <c r="Q22" s="64" t="s">
        <v>5</v>
      </c>
      <c r="R22" s="7"/>
      <c r="S22" s="84">
        <v>62</v>
      </c>
    </row>
    <row r="23" spans="2:19" x14ac:dyDescent="0.35">
      <c r="B23" s="7" t="s">
        <v>73</v>
      </c>
      <c r="C23" s="7"/>
      <c r="D23" s="55">
        <v>3</v>
      </c>
      <c r="E23" s="55" t="s">
        <v>5</v>
      </c>
      <c r="F23" s="55"/>
      <c r="G23" s="55">
        <v>8</v>
      </c>
      <c r="H23" s="55">
        <v>2</v>
      </c>
      <c r="I23" s="55"/>
      <c r="J23" s="55">
        <v>11</v>
      </c>
      <c r="K23" s="55">
        <v>6</v>
      </c>
      <c r="L23" s="55"/>
      <c r="M23" s="55">
        <v>22</v>
      </c>
      <c r="N23" s="55">
        <v>11</v>
      </c>
      <c r="O23" s="55"/>
      <c r="P23" s="55">
        <v>2</v>
      </c>
      <c r="Q23" s="55" t="s">
        <v>5</v>
      </c>
      <c r="R23" s="7"/>
      <c r="S23" s="85">
        <v>65</v>
      </c>
    </row>
    <row r="24" spans="2:19" x14ac:dyDescent="0.35">
      <c r="B24" s="7" t="s">
        <v>74</v>
      </c>
      <c r="C24" s="148"/>
      <c r="D24" s="55">
        <v>3</v>
      </c>
      <c r="E24" s="55" t="s">
        <v>5</v>
      </c>
      <c r="F24" s="147"/>
      <c r="G24" s="55">
        <v>8</v>
      </c>
      <c r="H24" s="55">
        <v>2</v>
      </c>
      <c r="I24" s="147"/>
      <c r="J24" s="55">
        <v>12</v>
      </c>
      <c r="K24" s="55">
        <v>6</v>
      </c>
      <c r="L24" s="147"/>
      <c r="M24" s="55">
        <v>23</v>
      </c>
      <c r="N24" s="55">
        <v>11</v>
      </c>
      <c r="O24" s="147"/>
      <c r="P24" s="55">
        <v>2</v>
      </c>
      <c r="Q24" s="55" t="s">
        <v>5</v>
      </c>
      <c r="R24" s="148"/>
      <c r="S24" s="85">
        <v>67</v>
      </c>
    </row>
    <row r="25" spans="2:19" x14ac:dyDescent="0.35">
      <c r="B25" s="146" t="s">
        <v>71</v>
      </c>
      <c r="C25" s="12"/>
      <c r="D25" s="357">
        <v>3</v>
      </c>
      <c r="E25" s="357" t="s">
        <v>5</v>
      </c>
      <c r="F25" s="70"/>
      <c r="G25" s="357">
        <v>8</v>
      </c>
      <c r="H25" s="357">
        <v>2</v>
      </c>
      <c r="I25" s="70"/>
      <c r="J25" s="357">
        <v>12</v>
      </c>
      <c r="K25" s="357">
        <v>6</v>
      </c>
      <c r="L25" s="70"/>
      <c r="M25" s="357">
        <v>23</v>
      </c>
      <c r="N25" s="357">
        <v>13</v>
      </c>
      <c r="O25" s="70"/>
      <c r="P25" s="357">
        <v>2</v>
      </c>
      <c r="Q25" s="357" t="s">
        <v>5</v>
      </c>
      <c r="R25" s="70"/>
      <c r="S25" s="358">
        <v>69</v>
      </c>
    </row>
    <row r="26" spans="2:19" x14ac:dyDescent="0.35">
      <c r="B26" s="32">
        <v>2022</v>
      </c>
      <c r="D26" s="68"/>
      <c r="E26" s="73"/>
      <c r="F26" s="66"/>
      <c r="G26" s="68"/>
      <c r="H26" s="73"/>
      <c r="I26" s="66"/>
      <c r="J26" s="88"/>
      <c r="K26" s="73"/>
      <c r="L26" s="66"/>
      <c r="M26" s="68"/>
      <c r="N26" s="67"/>
      <c r="O26" s="66"/>
      <c r="P26" s="74"/>
      <c r="Q26" s="73"/>
      <c r="S26" s="69"/>
    </row>
    <row r="27" spans="2:19" x14ac:dyDescent="0.35">
      <c r="B27" s="7" t="s">
        <v>72</v>
      </c>
      <c r="C27" s="7"/>
      <c r="D27" s="55">
        <v>3</v>
      </c>
      <c r="E27" s="64" t="s">
        <v>5</v>
      </c>
      <c r="F27" s="55"/>
      <c r="G27" s="64">
        <v>8</v>
      </c>
      <c r="H27" s="64">
        <v>2</v>
      </c>
      <c r="I27" s="55"/>
      <c r="J27" s="55">
        <v>15</v>
      </c>
      <c r="K27" s="64">
        <v>10</v>
      </c>
      <c r="L27" s="55"/>
      <c r="M27" s="55">
        <v>31</v>
      </c>
      <c r="N27" s="55">
        <v>15</v>
      </c>
      <c r="O27" s="55"/>
      <c r="P27" s="64">
        <v>6</v>
      </c>
      <c r="Q27" s="64" t="s">
        <v>5</v>
      </c>
      <c r="R27" s="7"/>
      <c r="S27" s="84">
        <v>90</v>
      </c>
    </row>
    <row r="28" spans="2:19" x14ac:dyDescent="0.35">
      <c r="B28" s="7" t="s">
        <v>73</v>
      </c>
      <c r="C28" s="7"/>
      <c r="D28" s="55">
        <v>3</v>
      </c>
      <c r="E28" s="55" t="s">
        <v>5</v>
      </c>
      <c r="F28" s="55"/>
      <c r="G28" s="55">
        <v>9</v>
      </c>
      <c r="H28" s="55">
        <v>2</v>
      </c>
      <c r="I28" s="55"/>
      <c r="J28" s="55">
        <v>19</v>
      </c>
      <c r="K28" s="55">
        <v>14</v>
      </c>
      <c r="L28" s="55"/>
      <c r="M28" s="55">
        <v>37</v>
      </c>
      <c r="N28" s="55">
        <v>17</v>
      </c>
      <c r="O28" s="55"/>
      <c r="P28" s="55">
        <v>5</v>
      </c>
      <c r="Q28" s="55" t="s">
        <v>5</v>
      </c>
      <c r="R28" s="7"/>
      <c r="S28" s="85">
        <v>106</v>
      </c>
    </row>
    <row r="29" spans="2:19" x14ac:dyDescent="0.35">
      <c r="B29" s="7" t="s">
        <v>74</v>
      </c>
      <c r="C29" s="148"/>
      <c r="D29" s="55">
        <v>3</v>
      </c>
      <c r="E29" s="55" t="s">
        <v>5</v>
      </c>
      <c r="F29" s="147"/>
      <c r="G29" s="55">
        <v>13</v>
      </c>
      <c r="H29" s="55">
        <v>3</v>
      </c>
      <c r="I29" s="147"/>
      <c r="J29" s="55">
        <v>22</v>
      </c>
      <c r="K29" s="55">
        <v>14</v>
      </c>
      <c r="L29" s="147"/>
      <c r="M29" s="55">
        <v>40</v>
      </c>
      <c r="N29" s="55">
        <v>19</v>
      </c>
      <c r="O29" s="147"/>
      <c r="P29" s="55">
        <v>2</v>
      </c>
      <c r="Q29" s="55" t="s">
        <v>5</v>
      </c>
      <c r="R29" s="148"/>
      <c r="S29" s="85">
        <v>116</v>
      </c>
    </row>
    <row r="30" spans="2:19" x14ac:dyDescent="0.35">
      <c r="B30" s="146" t="s">
        <v>71</v>
      </c>
      <c r="C30" s="12"/>
      <c r="D30" s="357">
        <v>5</v>
      </c>
      <c r="E30" s="357">
        <v>1</v>
      </c>
      <c r="F30" s="70"/>
      <c r="G30" s="357">
        <v>15</v>
      </c>
      <c r="H30" s="357">
        <v>3</v>
      </c>
      <c r="I30" s="70"/>
      <c r="J30" s="357">
        <v>24</v>
      </c>
      <c r="K30" s="357">
        <v>15</v>
      </c>
      <c r="L30" s="70"/>
      <c r="M30" s="357">
        <v>40</v>
      </c>
      <c r="N30" s="357">
        <v>19</v>
      </c>
      <c r="O30" s="70"/>
      <c r="P30" s="357">
        <v>2</v>
      </c>
      <c r="Q30" s="357" t="s">
        <v>5</v>
      </c>
      <c r="R30" s="70"/>
      <c r="S30" s="358">
        <v>124</v>
      </c>
    </row>
    <row r="31" spans="2:19" x14ac:dyDescent="0.35">
      <c r="B31" s="32">
        <v>2023</v>
      </c>
      <c r="D31" s="68"/>
      <c r="E31" s="73"/>
      <c r="F31" s="66"/>
      <c r="G31" s="68"/>
      <c r="H31" s="73"/>
      <c r="I31" s="66"/>
      <c r="J31" s="88"/>
      <c r="K31" s="73"/>
      <c r="L31" s="66"/>
      <c r="M31" s="68"/>
      <c r="N31" s="67"/>
      <c r="O31" s="66"/>
      <c r="P31" s="74"/>
      <c r="Q31" s="73"/>
      <c r="S31" s="69"/>
    </row>
    <row r="32" spans="2:19" x14ac:dyDescent="0.35">
      <c r="B32" s="7" t="s">
        <v>72</v>
      </c>
      <c r="C32" s="7"/>
      <c r="D32" s="55">
        <v>2</v>
      </c>
      <c r="E32" s="64" t="s">
        <v>5</v>
      </c>
      <c r="F32" s="55"/>
      <c r="G32" s="64">
        <v>16</v>
      </c>
      <c r="H32" s="64">
        <v>4</v>
      </c>
      <c r="I32" s="55"/>
      <c r="J32" s="55">
        <v>26</v>
      </c>
      <c r="K32" s="64">
        <v>19</v>
      </c>
      <c r="L32" s="55"/>
      <c r="M32" s="55">
        <v>45</v>
      </c>
      <c r="N32" s="55">
        <v>24</v>
      </c>
      <c r="O32" s="55"/>
      <c r="P32" s="64" t="s">
        <v>5</v>
      </c>
      <c r="Q32" s="64" t="s">
        <v>5</v>
      </c>
      <c r="R32" s="7"/>
      <c r="S32" s="84">
        <v>136</v>
      </c>
    </row>
    <row r="33" spans="2:19" x14ac:dyDescent="0.35">
      <c r="B33" s="7" t="s">
        <v>73</v>
      </c>
      <c r="C33" s="7"/>
      <c r="D33" s="55">
        <v>2</v>
      </c>
      <c r="E33" s="55" t="s">
        <v>5</v>
      </c>
      <c r="F33" s="55"/>
      <c r="G33" s="55">
        <v>16</v>
      </c>
      <c r="H33" s="55">
        <v>4</v>
      </c>
      <c r="I33" s="55"/>
      <c r="J33" s="55">
        <v>27</v>
      </c>
      <c r="K33" s="55">
        <v>19</v>
      </c>
      <c r="L33" s="55"/>
      <c r="M33" s="55">
        <v>48</v>
      </c>
      <c r="N33" s="55">
        <v>25</v>
      </c>
      <c r="O33" s="55"/>
      <c r="P33" s="55" t="s">
        <v>5</v>
      </c>
      <c r="Q33" s="55" t="s">
        <v>5</v>
      </c>
      <c r="R33" s="7"/>
      <c r="S33" s="85">
        <v>141</v>
      </c>
    </row>
    <row r="34" spans="2:19" x14ac:dyDescent="0.35">
      <c r="B34" s="7" t="s">
        <v>74</v>
      </c>
      <c r="C34" s="148"/>
      <c r="D34" s="55">
        <v>2</v>
      </c>
      <c r="E34" s="55" t="s">
        <v>5</v>
      </c>
      <c r="F34" s="147"/>
      <c r="G34" s="55">
        <v>21</v>
      </c>
      <c r="H34" s="55">
        <v>5</v>
      </c>
      <c r="I34" s="147"/>
      <c r="J34" s="55">
        <v>32</v>
      </c>
      <c r="K34" s="55">
        <v>19</v>
      </c>
      <c r="L34" s="147"/>
      <c r="M34" s="55">
        <v>98</v>
      </c>
      <c r="N34" s="55">
        <v>43</v>
      </c>
      <c r="O34" s="147"/>
      <c r="P34" s="55" t="s">
        <v>5</v>
      </c>
      <c r="Q34" s="55" t="s">
        <v>5</v>
      </c>
      <c r="R34" s="148"/>
      <c r="S34" s="85">
        <v>220</v>
      </c>
    </row>
    <row r="35" spans="2:19" x14ac:dyDescent="0.35">
      <c r="B35" s="146" t="s">
        <v>71</v>
      </c>
      <c r="C35" s="12"/>
      <c r="D35" s="149">
        <v>6</v>
      </c>
      <c r="E35" s="149" t="s">
        <v>5</v>
      </c>
      <c r="F35" s="150"/>
      <c r="G35" s="149">
        <v>22</v>
      </c>
      <c r="H35" s="149">
        <v>7</v>
      </c>
      <c r="I35" s="150"/>
      <c r="J35" s="149">
        <v>39</v>
      </c>
      <c r="K35" s="149">
        <v>21</v>
      </c>
      <c r="L35" s="150"/>
      <c r="M35" s="149">
        <v>101</v>
      </c>
      <c r="N35" s="149">
        <v>53</v>
      </c>
      <c r="O35" s="150"/>
      <c r="P35" s="149">
        <v>2</v>
      </c>
      <c r="Q35" s="149" t="s">
        <v>5</v>
      </c>
      <c r="R35" s="150"/>
      <c r="S35" s="151">
        <v>251</v>
      </c>
    </row>
  </sheetData>
  <mergeCells count="5">
    <mergeCell ref="D4:E4"/>
    <mergeCell ref="G4:H4"/>
    <mergeCell ref="J4:K4"/>
    <mergeCell ref="M4:N4"/>
    <mergeCell ref="P4:Q4"/>
  </mergeCells>
  <hyperlinks>
    <hyperlink ref="U2" location="'Effectif général'!A1" display="Variable précédente" xr:uid="{00000000-0004-0000-3900-000001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97</vt:i4>
      </vt:variant>
      <vt:variant>
        <vt:lpstr>Plages nommées</vt:lpstr>
      </vt:variant>
      <vt:variant>
        <vt:i4>6</vt:i4>
      </vt:variant>
    </vt:vector>
  </HeadingPairs>
  <TitlesOfParts>
    <vt:vector size="103" baseType="lpstr">
      <vt:lpstr>Sommaire</vt:lpstr>
      <vt:lpstr>Signes, sigles et abbreviations</vt:lpstr>
      <vt:lpstr>Définition des concepts</vt:lpstr>
      <vt:lpstr>Cotisants branche des pensions</vt:lpstr>
      <vt:lpstr>Cotisants_H EPST par province</vt:lpstr>
      <vt:lpstr>Cotisants EPST par province</vt:lpstr>
      <vt:lpstr>Cotisants H. EPST par Adm. Pub.</vt:lpstr>
      <vt:lpstr>Cotisants hors EPST par grade</vt:lpstr>
      <vt:lpstr>Cotisants EPST par grade</vt:lpstr>
      <vt:lpstr>Cot. H EPST par prov&amp;par grade</vt:lpstr>
      <vt:lpstr>Cot. EPST par prov&amp;par grade</vt:lpstr>
      <vt:lpstr>Cot. par adm. pub et prov HEPST</vt:lpstr>
      <vt:lpstr>Cot. adm. pub. et grade HEPST</vt:lpstr>
      <vt:lpstr>Cot°. Trimestrielles H EPST</vt:lpstr>
      <vt:lpstr>Cot°. Trimestrielles EPST</vt:lpstr>
      <vt:lpstr>Cot°. par province TTC</vt:lpstr>
      <vt:lpstr>Cot°. par Adm. Pub. TTC</vt:lpstr>
      <vt:lpstr>Cot°. par grade TTC</vt:lpstr>
      <vt:lpstr>Cot° par prov&amp;par grade TTC</vt:lpstr>
      <vt:lpstr>Cot° par adm&amp;Prov TTC</vt:lpstr>
      <vt:lpstr>Cot° par adm.&amp;par grad TTC</vt:lpstr>
      <vt:lpstr>Tx de support pot</vt:lpstr>
      <vt:lpstr>Quotient de vieillesse</vt:lpstr>
      <vt:lpstr>Tx de repart° pure</vt:lpstr>
      <vt:lpstr>Rapport dem optimal</vt:lpstr>
      <vt:lpstr>Retraités</vt:lpstr>
      <vt:lpstr>Retraités par grade HEPST</vt:lpstr>
      <vt:lpstr>Retraités par grade EPST</vt:lpstr>
      <vt:lpstr>Retr. par grade et sexe AC</vt:lpstr>
      <vt:lpstr>Retr. par grade et sexe EPST</vt:lpstr>
      <vt:lpstr>Retr par grade et age AC</vt:lpstr>
      <vt:lpstr>Retr par grade et age EPST</vt:lpstr>
      <vt:lpstr>Retr par âge et par sexe AC</vt:lpstr>
      <vt:lpstr>Retr par âge et sexe EPST</vt:lpstr>
      <vt:lpstr>Retr par prov et grade H EPST</vt:lpstr>
      <vt:lpstr>Retr par prov et grade EPST</vt:lpstr>
      <vt:lpstr>Retr par prov&amp;par sexe H EPST</vt:lpstr>
      <vt:lpstr>Retr par prov&amp;par sexe EPST</vt:lpstr>
      <vt:lpstr>Retr par prov&amp;age H EPST</vt:lpstr>
      <vt:lpstr>Retr par prov&amp;age EPST</vt:lpstr>
      <vt:lpstr>Prestations servies</vt:lpstr>
      <vt:lpstr>Age et pens mensuelles</vt:lpstr>
      <vt:lpstr>Pensions de Retr. mensuelles H </vt:lpstr>
      <vt:lpstr>Pensions mensuelles EPST</vt:lpstr>
      <vt:lpstr>Pension de Retr. par grade AC</vt:lpstr>
      <vt:lpstr>Pens de retr par grade EPST</vt:lpstr>
      <vt:lpstr>Pens de retr par gr&amp;sexe H EPST</vt:lpstr>
      <vt:lpstr>Pens de retr par gr&amp;sexe EPST</vt:lpstr>
      <vt:lpstr>Pens de retr par gr&amp;Age H EPST</vt:lpstr>
      <vt:lpstr>Pens retr par grad&amp;Age EPST</vt:lpstr>
      <vt:lpstr>Pens retr par Age&amp;Sexe H EPST</vt:lpstr>
      <vt:lpstr>Pens retr par Age&amp;sexe EPST</vt:lpstr>
      <vt:lpstr>Pension retr prov&amp;grad AC</vt:lpstr>
      <vt:lpstr>Pension retr prov&amp;grad EPST</vt:lpstr>
      <vt:lpstr>Pension retr prov&amp;sexe AC</vt:lpstr>
      <vt:lpstr>Pension retr pro&amp;sexe EPST</vt:lpstr>
      <vt:lpstr>Pens retr prov&amp;Age AC</vt:lpstr>
      <vt:lpstr>Pension retr prov&amp;Age EPST</vt:lpstr>
      <vt:lpstr>Rente surv. mens. HEPST</vt:lpstr>
      <vt:lpstr>Rente survie mens EPST</vt:lpstr>
      <vt:lpstr>Cotisans BRP</vt:lpstr>
      <vt:lpstr>Cotisat° Trim BRP</vt:lpstr>
      <vt:lpstr>Prestat° BRP</vt:lpstr>
      <vt:lpstr>Cotisants RC</vt:lpstr>
      <vt:lpstr>Cotisat° trim RC</vt:lpstr>
      <vt:lpstr>Droit d'entrée Basc</vt:lpstr>
      <vt:lpstr>Beneficiaires Basc</vt:lpstr>
      <vt:lpstr>Ayant droit retr Basc</vt:lpstr>
      <vt:lpstr>Retr Basc par grade</vt:lpstr>
      <vt:lpstr>Retr Basc par grade et sexe</vt:lpstr>
      <vt:lpstr>Retr Basc par grade&amp;Age</vt:lpstr>
      <vt:lpstr>Retr Basc par Age&amp;sexe</vt:lpstr>
      <vt:lpstr>Retr basc par prov&amp;grade</vt:lpstr>
      <vt:lpstr>Retr Basc par prov&amp;sexe</vt:lpstr>
      <vt:lpstr>Retr Basc par prov&amp;Age</vt:lpstr>
      <vt:lpstr>Effectifs retr Basc dec&amp; nb Enf</vt:lpstr>
      <vt:lpstr>Prest servies Ass Basc</vt:lpstr>
      <vt:lpstr>Age&amp;pension moyen basc</vt:lpstr>
      <vt:lpstr>Pension retr mens Basc</vt:lpstr>
      <vt:lpstr>Pensions retr par grade Basc</vt:lpstr>
      <vt:lpstr>Pensions retr par gr&amp;sexe basc</vt:lpstr>
      <vt:lpstr>Pension retr par gr&amp;Age basc</vt:lpstr>
      <vt:lpstr>Pension retr par Age&amp;sexe basc</vt:lpstr>
      <vt:lpstr>Pension retr par prov&amp;grade bas</vt:lpstr>
      <vt:lpstr>Pensions retr par prov&amp;sexe bas</vt:lpstr>
      <vt:lpstr>Pension retr prov&amp;Age basc</vt:lpstr>
      <vt:lpstr>Rente mensuel Ayant droit basc</vt:lpstr>
      <vt:lpstr>Compte de résultats</vt:lpstr>
      <vt:lpstr>Bilan</vt:lpstr>
      <vt:lpstr>Indicateurs de performance</vt:lpstr>
      <vt:lpstr>Revenus</vt:lpstr>
      <vt:lpstr>Charges</vt:lpstr>
      <vt:lpstr>Résulat net après impôt</vt:lpstr>
      <vt:lpstr>Investissement</vt:lpstr>
      <vt:lpstr>Indicateurs RH</vt:lpstr>
      <vt:lpstr>Effectif général</vt:lpstr>
      <vt:lpstr>Effectif gén. trim.</vt:lpstr>
      <vt:lpstr>'Cotisat° Trim BRP'!_Toc167786487</vt:lpstr>
      <vt:lpstr>'Prestat° BRP'!_Toc167786488</vt:lpstr>
      <vt:lpstr>'Beneficiaires Basc'!_Toc167786498</vt:lpstr>
      <vt:lpstr>'Ayant droit retr Basc'!_Toc167786499</vt:lpstr>
      <vt:lpstr>'Prest servies Ass Basc'!_Toc167786508</vt:lpstr>
      <vt:lpstr>'Signes, sigles et abbreviations'!_Toc69999622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MPANYA KANGODIE</dc:creator>
  <cp:lastModifiedBy>user</cp:lastModifiedBy>
  <cp:lastPrinted>2021-03-16T14:19:27Z</cp:lastPrinted>
  <dcterms:created xsi:type="dcterms:W3CDTF">2021-03-16T14:05:45Z</dcterms:created>
  <dcterms:modified xsi:type="dcterms:W3CDTF">2025-05-22T11:55:47Z</dcterms:modified>
</cp:coreProperties>
</file>