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BIJIKAMUKADI\Documents\2024\Annuaire Stat\"/>
    </mc:Choice>
  </mc:AlternateContent>
  <xr:revisionPtr revIDLastSave="0" documentId="13_ncr:1_{98209B21-DBA5-4BE0-B81C-89EE040A063F}" xr6:coauthVersionLast="47" xr6:coauthVersionMax="47" xr10:uidLastSave="{00000000-0000-0000-0000-000000000000}"/>
  <bookViews>
    <workbookView showHorizontalScroll="0" showVerticalScroll="0" showSheetTabs="0" xWindow="-110" yWindow="-110" windowWidth="19420" windowHeight="10300" firstSheet="38" autoFilterDateGrouping="0" xr2:uid="{00000000-000D-0000-FFFF-FFFF00000000}"/>
  </bookViews>
  <sheets>
    <sheet name="Sommaire" sheetId="2" r:id="rId1"/>
    <sheet name="Signes, sigles et abbreviations" sheetId="65" r:id="rId2"/>
    <sheet name="Cotisants" sheetId="19" r:id="rId3"/>
    <sheet name="Cotisants par province" sheetId="20" r:id="rId4"/>
    <sheet name="Cotisants Par Adm. Pub." sheetId="21" r:id="rId5"/>
    <sheet name="Cotisants par grade" sheetId="22" r:id="rId6"/>
    <sheet name="Cot. par prov. et par grade" sheetId="66" r:id="rId7"/>
    <sheet name="Cot. par adm. pub. et par prov." sheetId="67" r:id="rId8"/>
    <sheet name="Cot. par adm. pub. et par grade" sheetId="68" r:id="rId9"/>
    <sheet name="Cot°. Trimestrielles" sheetId="23" r:id="rId10"/>
    <sheet name="Cot°. par province" sheetId="24" r:id="rId11"/>
    <sheet name="Cot°. par Adm. Pub." sheetId="26" r:id="rId12"/>
    <sheet name="Cot°. par grade" sheetId="25" r:id="rId13"/>
    <sheet name="Cot°. par prov. et par grade" sheetId="69" r:id="rId14"/>
    <sheet name="Cot°. par adm. pub. et par prov" sheetId="70" r:id="rId15"/>
    <sheet name="Cot°. par adm. pub. et par grad" sheetId="71" r:id="rId16"/>
    <sheet name="Cotisants imm." sheetId="27" r:id="rId17"/>
    <sheet name="Cotisants imm. par âge et sexe" sheetId="28" r:id="rId18"/>
    <sheet name="Rapport démographique" sheetId="30" r:id="rId19"/>
    <sheet name="Utilisateurs COTIZAPP" sheetId="31" r:id="rId20"/>
    <sheet name="Retraités" sheetId="32" r:id="rId21"/>
    <sheet name="Retraités par grade" sheetId="33" r:id="rId22"/>
    <sheet name="Retr. par grade et sexe" sheetId="76" r:id="rId23"/>
    <sheet name="Prestations servies" sheetId="38" r:id="rId24"/>
    <sheet name="Pensions de Retr. mensuelles" sheetId="43" r:id="rId25"/>
    <sheet name="Pension de Retr. par grade" sheetId="41" r:id="rId26"/>
    <sheet name="Pens. de retr. par gr. et sexe" sheetId="82" r:id="rId27"/>
    <sheet name="Rente surv. mens. total" sheetId="47" r:id="rId28"/>
    <sheet name="Prestations ref basc " sheetId="44" r:id="rId29"/>
    <sheet name="Compte de résultats" sheetId="51" r:id="rId30"/>
    <sheet name="Bilan" sheetId="52" r:id="rId31"/>
    <sheet name="Indicateurs de performance" sheetId="53" r:id="rId32"/>
    <sheet name="Revenus" sheetId="54" r:id="rId33"/>
    <sheet name="Charges" sheetId="55" r:id="rId34"/>
    <sheet name="Résulat net après impôt" sheetId="56" r:id="rId35"/>
    <sheet name="Dépôts à terme" sheetId="57" r:id="rId36"/>
    <sheet name="Indicateurs RH" sheetId="64" r:id="rId37"/>
    <sheet name="Effectif général" sheetId="59" r:id="rId38"/>
    <sheet name="Distribution d'âge" sheetId="60" r:id="rId39"/>
    <sheet name="Effectif gén. trim." sheetId="61" r:id="rId40"/>
    <sheet name="Niveau d'études cap. hum." sheetId="62" r:id="rId41"/>
  </sheets>
  <definedNames>
    <definedName name="_Toc69999622" localSheetId="1">'Signes, sigles et abbreviations'!$B$2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51" l="1"/>
  <c r="C47" i="28"/>
  <c r="E6" i="27"/>
  <c r="F6" i="27" s="1"/>
  <c r="G6" i="27"/>
  <c r="G6" i="19"/>
  <c r="F13" i="20"/>
  <c r="F14" i="20"/>
  <c r="F15" i="20"/>
  <c r="F5" i="20"/>
  <c r="E16" i="20"/>
  <c r="F8" i="20" s="1"/>
  <c r="F7" i="20" l="1"/>
  <c r="F6" i="20"/>
  <c r="F16" i="20"/>
  <c r="F12" i="20"/>
  <c r="F11" i="20"/>
  <c r="F10" i="20"/>
  <c r="F9" i="20"/>
</calcChain>
</file>

<file path=xl/sharedStrings.xml><?xml version="1.0" encoding="utf-8"?>
<sst xmlns="http://schemas.openxmlformats.org/spreadsheetml/2006/main" count="1804" uniqueCount="926">
  <si>
    <t>COTISATIONS</t>
  </si>
  <si>
    <t>PRESTATIONS</t>
  </si>
  <si>
    <t>FINANCES</t>
  </si>
  <si>
    <t>Cotisations par grade</t>
  </si>
  <si>
    <t>Rapport démographique</t>
  </si>
  <si>
    <t>Cotisations trimestrielles</t>
  </si>
  <si>
    <t xml:space="preserve">Cotisants </t>
  </si>
  <si>
    <t xml:space="preserve">Cotisants par province </t>
  </si>
  <si>
    <t>Cotisant par administration publique</t>
  </si>
  <si>
    <t>Cotisants par grade</t>
  </si>
  <si>
    <t>Cotisations par province</t>
  </si>
  <si>
    <t>Cotisations par administration</t>
  </si>
  <si>
    <t>Cotisants immatriculés par âge et sexe</t>
  </si>
  <si>
    <t>Retraités payés</t>
  </si>
  <si>
    <t>Retraités payés par grade</t>
  </si>
  <si>
    <t>Prestations servies</t>
  </si>
  <si>
    <t>Pensions de retraite mensuelles</t>
  </si>
  <si>
    <t>Rente de survie mensuelle totale</t>
  </si>
  <si>
    <t>Indicateurs de performance</t>
  </si>
  <si>
    <t>Revenus</t>
  </si>
  <si>
    <t>Charges</t>
  </si>
  <si>
    <t xml:space="preserve">Résultat net après impôt </t>
  </si>
  <si>
    <t xml:space="preserve">Dépôts à terme </t>
  </si>
  <si>
    <t>Indicateurs RH</t>
  </si>
  <si>
    <t>Effectif général trimestriel</t>
  </si>
  <si>
    <t>Niveau d’études du capital humain</t>
  </si>
  <si>
    <t xml:space="preserve">Compte de résultats </t>
  </si>
  <si>
    <t>Bilan</t>
  </si>
  <si>
    <t xml:space="preserve"> </t>
  </si>
  <si>
    <t>Effectifs cotisants</t>
  </si>
  <si>
    <t>Variation</t>
  </si>
  <si>
    <t>-</t>
  </si>
  <si>
    <t>N°</t>
  </si>
  <si>
    <t>En %</t>
  </si>
  <si>
    <t>Equateur</t>
  </si>
  <si>
    <t>Kasaï oriental</t>
  </si>
  <si>
    <t>Kinshasa</t>
  </si>
  <si>
    <t>Maniema</t>
  </si>
  <si>
    <t>Nord-Kivu</t>
  </si>
  <si>
    <t>Sud-Kivu</t>
  </si>
  <si>
    <t>Total</t>
  </si>
  <si>
    <t xml:space="preserve">  </t>
  </si>
  <si>
    <t>Province</t>
  </si>
  <si>
    <t>Cotisants</t>
  </si>
  <si>
    <t>Actions humanitaires et solidarité nationale</t>
  </si>
  <si>
    <t>Administration de l'assemblée nationale</t>
  </si>
  <si>
    <t>Affaires étrangères</t>
  </si>
  <si>
    <t>Affaires foncières</t>
  </si>
  <si>
    <t>Affaires sociales</t>
  </si>
  <si>
    <t>Agriculture</t>
  </si>
  <si>
    <t>Anciens combattants</t>
  </si>
  <si>
    <t>Budget</t>
  </si>
  <si>
    <t>Chancellerie des ordres nationaux</t>
  </si>
  <si>
    <t>Commerce extérieur</t>
  </si>
  <si>
    <t>Communication et médias</t>
  </si>
  <si>
    <t>Coopération internationale</t>
  </si>
  <si>
    <t>Culture et arts</t>
  </si>
  <si>
    <t>Développement rural</t>
  </si>
  <si>
    <t>Droits humains</t>
  </si>
  <si>
    <t>Economie nationale</t>
  </si>
  <si>
    <t>Emploi et travail</t>
  </si>
  <si>
    <t>Enseignement primaire, secondaire et professionnel</t>
  </si>
  <si>
    <t>Enseignement supérieur et universitaire</t>
  </si>
  <si>
    <t>Environnement et conservation de la nature</t>
  </si>
  <si>
    <t>Finances</t>
  </si>
  <si>
    <t>Fonction publique</t>
  </si>
  <si>
    <t>Genre, femme et enfant</t>
  </si>
  <si>
    <t>Hydrocarbures</t>
  </si>
  <si>
    <t>Industrie</t>
  </si>
  <si>
    <t>Infrastructures et travaux publics</t>
  </si>
  <si>
    <t>Intérieur et sécurité</t>
  </si>
  <si>
    <t>Jeunesse</t>
  </si>
  <si>
    <t>Justice</t>
  </si>
  <si>
    <t>Mines</t>
  </si>
  <si>
    <t>Porte feuille</t>
  </si>
  <si>
    <t>Présidence de la république</t>
  </si>
  <si>
    <t>Primature</t>
  </si>
  <si>
    <t>Recherche scientifique</t>
  </si>
  <si>
    <t>Reconstruction</t>
  </si>
  <si>
    <t>Relation avec le parlement</t>
  </si>
  <si>
    <t>Ressources hydraulique et électricité</t>
  </si>
  <si>
    <t>Santé publique</t>
  </si>
  <si>
    <t>Tourisme</t>
  </si>
  <si>
    <t>Urbanisme et habitat</t>
  </si>
  <si>
    <t xml:space="preserve">Cotisants par grade </t>
  </si>
  <si>
    <t>Cotisants par administration publique</t>
  </si>
  <si>
    <t>Grades</t>
  </si>
  <si>
    <t>SG</t>
  </si>
  <si>
    <t>D</t>
  </si>
  <si>
    <t>CD</t>
  </si>
  <si>
    <t>CB</t>
  </si>
  <si>
    <t>ATA1</t>
  </si>
  <si>
    <t>ATA2</t>
  </si>
  <si>
    <t>AGA1</t>
  </si>
  <si>
    <t>AGA2</t>
  </si>
  <si>
    <t>AA1</t>
  </si>
  <si>
    <t>AA2</t>
  </si>
  <si>
    <t>Huissier</t>
  </si>
  <si>
    <t>Période</t>
  </si>
  <si>
    <t>CPA (part salariale, 3%)</t>
  </si>
  <si>
    <t>CPE (part patronale, 6%)</t>
  </si>
  <si>
    <t>Trim4</t>
  </si>
  <si>
    <t>Trim1</t>
  </si>
  <si>
    <t>Trim2</t>
  </si>
  <si>
    <t>Trim3</t>
  </si>
  <si>
    <t>CPA</t>
  </si>
  <si>
    <t>CPE</t>
  </si>
  <si>
    <t>Masse salariale</t>
  </si>
  <si>
    <t>CPA (3%)</t>
  </si>
  <si>
    <t>CPE (6%)</t>
  </si>
  <si>
    <t>Coopération régionales</t>
  </si>
  <si>
    <t>Année</t>
  </si>
  <si>
    <t>Effectifs immatriculés</t>
  </si>
  <si>
    <t>Cumul</t>
  </si>
  <si>
    <t>Cotisants immatriculés à la CNSSAP</t>
  </si>
  <si>
    <t xml:space="preserve">Cotisants immatriculés à la CNSSAP par âge et sexe </t>
  </si>
  <si>
    <t>Age</t>
  </si>
  <si>
    <t>Hommes</t>
  </si>
  <si>
    <t>Femmes</t>
  </si>
  <si>
    <t>H</t>
  </si>
  <si>
    <t>F</t>
  </si>
  <si>
    <t>Retraités</t>
  </si>
  <si>
    <t>Indice</t>
  </si>
  <si>
    <t>Utilisateurs</t>
  </si>
  <si>
    <t>Effectifs retraités</t>
  </si>
  <si>
    <t>Prestations</t>
  </si>
  <si>
    <t>Pension de retraite</t>
  </si>
  <si>
    <t>Pensions de retraite</t>
  </si>
  <si>
    <t>Pensions de réversion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</si>
  <si>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</si>
  <si>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</si>
  <si>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</si>
  <si>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</si>
  <si>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</si>
  <si>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</si>
  <si>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</si>
  <si>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</si>
  <si>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</si>
  <si>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</si>
  <si>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</si>
  <si>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</si>
  <si>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Grade</t>
  </si>
  <si>
    <t>Ancienneté moyenne</t>
  </si>
  <si>
    <t>Intitulés des comptes</t>
  </si>
  <si>
    <t>Produits techniques</t>
  </si>
  <si>
    <t>Produits sur opération de placement</t>
  </si>
  <si>
    <t>Charges techniques</t>
  </si>
  <si>
    <t>Matières et fournitures consommées</t>
  </si>
  <si>
    <t>Transports consommés</t>
  </si>
  <si>
    <t>Autres services consommés</t>
  </si>
  <si>
    <t>Charges et pertes diverses</t>
  </si>
  <si>
    <t>Charges du personnel</t>
  </si>
  <si>
    <t>Intérêt reçus</t>
  </si>
  <si>
    <t>Charges financières</t>
  </si>
  <si>
    <t>Dotations aux provisions exigibles</t>
  </si>
  <si>
    <t>Résultat brut d'exploitation</t>
  </si>
  <si>
    <t>Impôt et taxes</t>
  </si>
  <si>
    <t>Dotations aux amortissements</t>
  </si>
  <si>
    <t>Résultat courant avant impôt</t>
  </si>
  <si>
    <t>Résultat sur cession d'éléments d'actifs</t>
  </si>
  <si>
    <t>Reprise sur provisions</t>
  </si>
  <si>
    <t>Produits exceptionnels</t>
  </si>
  <si>
    <t>Impôt sur le bénéfice</t>
  </si>
  <si>
    <t xml:space="preserve">Résultat net </t>
  </si>
  <si>
    <t>ACTIF</t>
  </si>
  <si>
    <t>ACTIF IMMOBILISE</t>
  </si>
  <si>
    <t>Immobilisations incorporelles</t>
  </si>
  <si>
    <t>Licences et logiciels</t>
  </si>
  <si>
    <t>Charges immobilisées</t>
  </si>
  <si>
    <t>Total des immobilisations incorporelles</t>
  </si>
  <si>
    <t>Immobilisations corporelles</t>
  </si>
  <si>
    <t>Valeurs immobilisées corporelles</t>
  </si>
  <si>
    <t>Total des immobilisations corporelles</t>
  </si>
  <si>
    <t>Immobilisations financières</t>
  </si>
  <si>
    <t>Total des immobilisations financières</t>
  </si>
  <si>
    <t>TOTAL ACTIF IMMOBILISE</t>
  </si>
  <si>
    <t>ACTIF CIRCULANT</t>
  </si>
  <si>
    <t>Créances d'exploitation</t>
  </si>
  <si>
    <t>Contribution de l'Etat Congolais</t>
  </si>
  <si>
    <t>Total des créances d'exploitations</t>
  </si>
  <si>
    <t>TOTAL ACTIF CIRCULANT</t>
  </si>
  <si>
    <t>TRESORERIE</t>
  </si>
  <si>
    <t>Banques, chèques postaux, caisses</t>
  </si>
  <si>
    <t>TOTAL TRESORERIE</t>
  </si>
  <si>
    <t>TOTAL ACTIF</t>
  </si>
  <si>
    <t>PASSIF</t>
  </si>
  <si>
    <t>Fonds propres</t>
  </si>
  <si>
    <t>Dotation initiale</t>
  </si>
  <si>
    <t>Résultat net de l'exercice</t>
  </si>
  <si>
    <t>Report à nouveau</t>
  </si>
  <si>
    <t>Subvention d'investissement</t>
  </si>
  <si>
    <t>Plus-value de réévaluation</t>
  </si>
  <si>
    <t>Total des fonds propres</t>
  </si>
  <si>
    <t>Dettes financières et ressources assimilées</t>
  </si>
  <si>
    <t>Emprunts et dettes financières</t>
  </si>
  <si>
    <t>Provisions financières pour risques et charges</t>
  </si>
  <si>
    <t>Total des dettes financières et ressources assimilées</t>
  </si>
  <si>
    <t>Passif circulant</t>
  </si>
  <si>
    <t>Dettes fiscales</t>
  </si>
  <si>
    <t>Personnel, charges à payer</t>
  </si>
  <si>
    <t>Prestations à payer</t>
  </si>
  <si>
    <t>Divers passifs</t>
  </si>
  <si>
    <t>Cotisations et pénalités de retard</t>
  </si>
  <si>
    <t>Ecart de conversion passif</t>
  </si>
  <si>
    <t>TOTAL PASSIF CIRCULANT</t>
  </si>
  <si>
    <t>TOTAL PASSIF</t>
  </si>
  <si>
    <t>Ratios</t>
  </si>
  <si>
    <t>Normes</t>
  </si>
  <si>
    <t>Ratio des charges de fonctionnement par rapport au total des revenus</t>
  </si>
  <si>
    <t>Inférieur ou égal à 15%</t>
  </si>
  <si>
    <t>Frais du personnel par rapport aux dépenses de fonctionnement</t>
  </si>
  <si>
    <t>Inférieur ou égal à 50%</t>
  </si>
  <si>
    <t>Ratio du résultat net par rapport aux cotisations</t>
  </si>
  <si>
    <t>Supérieur ou égal à 20%</t>
  </si>
  <si>
    <t>Ratio des réserves</t>
  </si>
  <si>
    <t>Supérieur ou égal à 3</t>
  </si>
  <si>
    <t>Ratio d’autosuffisance</t>
  </si>
  <si>
    <t>Supérieur ou égal à 120%</t>
  </si>
  <si>
    <t>Total revenus</t>
  </si>
  <si>
    <t>Variation en %</t>
  </si>
  <si>
    <t>Frais de gestion</t>
  </si>
  <si>
    <t>Total charges</t>
  </si>
  <si>
    <t>DAT</t>
  </si>
  <si>
    <t>Indicateurs suivis</t>
  </si>
  <si>
    <t>Nombre d'agents et cadres</t>
  </si>
  <si>
    <t>Nombre de dirigeants</t>
  </si>
  <si>
    <t> 3</t>
  </si>
  <si>
    <t>Nombre de consultants techniques</t>
  </si>
  <si>
    <t> 2</t>
  </si>
  <si>
    <t>Age moyen du staff interne</t>
  </si>
  <si>
    <t>33 ans</t>
  </si>
  <si>
    <t>32 ans</t>
  </si>
  <si>
    <t>13 mois</t>
  </si>
  <si>
    <t>27 mois</t>
  </si>
  <si>
    <t>23 mois</t>
  </si>
  <si>
    <t>Effectif staff féminin</t>
  </si>
  <si>
    <t>34.4%</t>
  </si>
  <si>
    <t>32.4%</t>
  </si>
  <si>
    <t>32.7%</t>
  </si>
  <si>
    <t>Taux de rétention du personnel</t>
  </si>
  <si>
    <t>Catégorie</t>
  </si>
  <si>
    <t>Dirigeants</t>
  </si>
  <si>
    <t>Cadres</t>
  </si>
  <si>
    <t>Maîtrises</t>
  </si>
  <si>
    <t>Agents d'exécution</t>
  </si>
  <si>
    <t>Consultants techniques</t>
  </si>
  <si>
    <t>Classe d’âge </t>
  </si>
  <si>
    <t>23-25</t>
  </si>
  <si>
    <t>26-28</t>
  </si>
  <si>
    <t>29-31</t>
  </si>
  <si>
    <t>32-34</t>
  </si>
  <si>
    <t>35-37</t>
  </si>
  <si>
    <t>38-40</t>
  </si>
  <si>
    <t>41-45</t>
  </si>
  <si>
    <t>(+)45</t>
  </si>
  <si>
    <t>Effectif général trimestriel CNSSAP</t>
  </si>
  <si>
    <t>Période </t>
  </si>
  <si>
    <t>Agents d'exécutions</t>
  </si>
  <si>
    <t>Niveau d’étude du capital humain CNSSAP</t>
  </si>
  <si>
    <t>Niveau d'études</t>
  </si>
  <si>
    <t>DEA/DES</t>
  </si>
  <si>
    <t>Licence (Bac+5)</t>
  </si>
  <si>
    <t>Graduat (Bac+3)</t>
  </si>
  <si>
    <t>D6</t>
  </si>
  <si>
    <t xml:space="preserve">                         CAISSE NATIONALE DE SECURITE SOCIALE</t>
  </si>
  <si>
    <t xml:space="preserve">                                  DES AGENTS PUBLICS DE L’ETAT</t>
  </si>
  <si>
    <t>Cotisations trimestrielles (en CDF)</t>
  </si>
  <si>
    <t>Cotisations par province (en CDF)</t>
  </si>
  <si>
    <t>Cotisations par grade (en CDF)</t>
  </si>
  <si>
    <t>Cotisations par administration publique (en CDF)</t>
  </si>
  <si>
    <t>Utilisateurs de l'application COTIZAPP</t>
  </si>
  <si>
    <t>Prestations servies (en millions de CDF)</t>
  </si>
  <si>
    <t>Pensions de retraite mensuelles (en CDF)</t>
  </si>
  <si>
    <t>Rente de survie mensuelle totale (en CDF)</t>
  </si>
  <si>
    <t>Bilan (en millions de CDF)</t>
  </si>
  <si>
    <t>Dépôts à terme (en millions d’USD)</t>
  </si>
  <si>
    <t>SIGNES, SIGLES &amp; ABREVIATIONS</t>
  </si>
  <si>
    <t xml:space="preserve">   </t>
  </si>
  <si>
    <t>: Renseignement nul</t>
  </si>
  <si>
    <t>: Agent Auxiliaire de 1ère classe</t>
  </si>
  <si>
    <t xml:space="preserve">: Agent Auxiliaire de 2ème classe </t>
  </si>
  <si>
    <t>Adm</t>
  </si>
  <si>
    <t>: Administration</t>
  </si>
  <si>
    <t>: Agent d’Administration de 1ère classe</t>
  </si>
  <si>
    <t>: Agent d’Administration de 2ème classe</t>
  </si>
  <si>
    <t>: Attaché d’Administration de 1ère classe</t>
  </si>
  <si>
    <t>: Attaché d’Administration de 2ème classe</t>
  </si>
  <si>
    <t>Bac+3</t>
  </si>
  <si>
    <t>: Graduat</t>
  </si>
  <si>
    <t>Bac+5</t>
  </si>
  <si>
    <t>: Licence</t>
  </si>
  <si>
    <t>BNR</t>
  </si>
  <si>
    <t>: Bordereau nominatif des rémunérations</t>
  </si>
  <si>
    <t>: Chef de Bureau</t>
  </si>
  <si>
    <t>: Chef de Division</t>
  </si>
  <si>
    <t>CDF</t>
  </si>
  <si>
    <t>: Franc congolais (FC)</t>
  </si>
  <si>
    <t>CM</t>
  </si>
  <si>
    <t>: Chargé de mission</t>
  </si>
  <si>
    <t>CNSSAP</t>
  </si>
  <si>
    <t>: Caisse nationale de sécurité sociale des agents publics de l’Etat</t>
  </si>
  <si>
    <t>: Cotisation part agent</t>
  </si>
  <si>
    <t>: Cotisation part Etat employeur</t>
  </si>
  <si>
    <t>: Directeur</t>
  </si>
  <si>
    <t>: Niveau bac</t>
  </si>
  <si>
    <t>: Dépôts à terme</t>
  </si>
  <si>
    <t>: Diplôme d'études approfondies</t>
  </si>
  <si>
    <t>: Femme</t>
  </si>
  <si>
    <t>: Homme</t>
  </si>
  <si>
    <t>Pub</t>
  </si>
  <si>
    <t>: Publique</t>
  </si>
  <si>
    <t>RDC </t>
  </si>
  <si>
    <t>: République Démocratique du Congo</t>
  </si>
  <si>
    <t>RH</t>
  </si>
  <si>
    <t>: Ressources humaines</t>
  </si>
  <si>
    <t>: Secrétaire Général</t>
  </si>
  <si>
    <t>: Trimestre n (n : 1, 2, 3 et 4)</t>
  </si>
  <si>
    <t>USD</t>
  </si>
  <si>
    <t>: Dollar américain</t>
  </si>
  <si>
    <r>
      <t>T</t>
    </r>
    <r>
      <rPr>
        <i/>
        <sz val="12"/>
        <rFont val="Garamond"/>
        <family val="1"/>
      </rPr>
      <t>n</t>
    </r>
  </si>
  <si>
    <t>RESSOURCES HUMAINES CNSSAP</t>
  </si>
  <si>
    <t>Variable suivante</t>
  </si>
  <si>
    <t>Variable précédente</t>
  </si>
  <si>
    <t>Cotisants par province et par grade</t>
  </si>
  <si>
    <t>Cotisants par administration publique et par province</t>
  </si>
  <si>
    <t>Cotisants par administration publique et par grade</t>
  </si>
  <si>
    <t>Cotisations par province et par grade</t>
  </si>
  <si>
    <t>Cotisations par administration publique et par province</t>
  </si>
  <si>
    <t>Cotisations par administration publique et par grade</t>
  </si>
  <si>
    <t>Cotisants immatriculés</t>
  </si>
  <si>
    <t>Retraités payés par grade et par sexe</t>
  </si>
  <si>
    <t xml:space="preserve">Pensions de retraite par grade </t>
  </si>
  <si>
    <t>Pensions de retraite par grade et par sexe</t>
  </si>
  <si>
    <t>Cotisants par province (ancienne configuration) et par grade</t>
  </si>
  <si>
    <t>Cotisants par administration publique et par province (ancienne configuration)</t>
  </si>
  <si>
    <t>2021</t>
  </si>
  <si>
    <t>Effectif 2021</t>
  </si>
  <si>
    <t>Cotisants par province (ancienne configuration)</t>
  </si>
  <si>
    <t>Bandundu</t>
  </si>
  <si>
    <t>Bas-Congo</t>
  </si>
  <si>
    <t>Kasaï Occidental</t>
  </si>
  <si>
    <t>Kasaï Oriental</t>
  </si>
  <si>
    <t>Katanga</t>
  </si>
  <si>
    <t>Province Orientale</t>
  </si>
  <si>
    <t>Affaires coutumières</t>
  </si>
  <si>
    <t>Pêche et élevage</t>
  </si>
  <si>
    <t>Aménagement du territoire et rénovation de la ville</t>
  </si>
  <si>
    <t>Décentralisation et Réforme institutionnelle</t>
  </si>
  <si>
    <t>Kasaï occidental</t>
  </si>
  <si>
    <t>Administration Publique</t>
  </si>
  <si>
    <t>Défense nationale</t>
  </si>
  <si>
    <t>Transport et voies de communication</t>
  </si>
  <si>
    <t>Autres Administrations Publiques</t>
  </si>
  <si>
    <t xml:space="preserve">Province </t>
  </si>
  <si>
    <t>Administration du sénat</t>
  </si>
  <si>
    <t>Enseignement primaire, secondaire et technique</t>
  </si>
  <si>
    <t>Inspection générale des finances</t>
  </si>
  <si>
    <t>Plan et suivi de la mise en œuvre de la Révolution de la modernité</t>
  </si>
  <si>
    <t>Poste et télécommunication et Nouvelles Technologies de l’Information et de la Communication</t>
  </si>
  <si>
    <t>Kasaï Occ.</t>
  </si>
  <si>
    <t>Province Or.</t>
  </si>
  <si>
    <t>Cotisations par province (ancienne configuration) et par grade (en CDF)</t>
  </si>
  <si>
    <t>(-)25</t>
  </si>
  <si>
    <t>(+)64</t>
  </si>
  <si>
    <t>Pensions de retraite par grade (en millions de CDF)</t>
  </si>
  <si>
    <t>Cotisations par administration publique et par grade (en millions de CDF)</t>
  </si>
  <si>
    <t>Pensions de retraite par grade et par sexe (en CDF)</t>
  </si>
  <si>
    <t>28 mois</t>
  </si>
  <si>
    <t>Compte de résultats (en milliards de CDF)</t>
  </si>
  <si>
    <t>Valeurs immobilisées corporelles en cours</t>
  </si>
  <si>
    <t>Autres immobilisations financières</t>
  </si>
  <si>
    <t>Débiteurs divers</t>
  </si>
  <si>
    <t>Autres comptes de transition</t>
  </si>
  <si>
    <t>Revenus de la CNSSAP (en milliards de CDF)</t>
  </si>
  <si>
    <t>Charges de la CNSSAP (en milliards de CDF)</t>
  </si>
  <si>
    <t>Résultat net après impôt (en milliards de CDF)</t>
  </si>
  <si>
    <t>Cotisations par administration publique et par province (ancienne configuration) (en millions de CDF)</t>
  </si>
  <si>
    <t>Conseil économique et social</t>
  </si>
  <si>
    <t>Petites et moyennes entreprises</t>
  </si>
  <si>
    <t>2022</t>
  </si>
  <si>
    <t xml:space="preserve">                ANNUAIRE STATISTIQUE 2022</t>
  </si>
  <si>
    <t>Effectif 2022</t>
  </si>
  <si>
    <t>Effectif général CNSSAP 2022</t>
  </si>
  <si>
    <t>Distribution d’âge à la CNSSAP 2022</t>
  </si>
  <si>
    <t>Commission nationale des droits de l'homme</t>
  </si>
  <si>
    <t>Commission nationale pour l'UNESCO</t>
  </si>
  <si>
    <t>Entreprenariat des petites et moyennes entreprises</t>
  </si>
  <si>
    <t>Formation professionnelle, metiers et artisanat</t>
  </si>
  <si>
    <t>Intégration régionales</t>
  </si>
  <si>
    <t>Prévoyance sociale</t>
  </si>
  <si>
    <t>Relation avec les partis politiques</t>
  </si>
  <si>
    <t>Sports</t>
  </si>
  <si>
    <t>2 718</t>
  </si>
  <si>
    <t>2 732</t>
  </si>
  <si>
    <t>3 304</t>
  </si>
  <si>
    <t>3 666</t>
  </si>
  <si>
    <t>6 578</t>
  </si>
  <si>
    <t>6 545</t>
  </si>
  <si>
    <t>6 951</t>
  </si>
  <si>
    <t>7 019</t>
  </si>
  <si>
    <t>12 282</t>
  </si>
  <si>
    <t>12 272</t>
  </si>
  <si>
    <t>12 410</t>
  </si>
  <si>
    <t>12 465</t>
  </si>
  <si>
    <t>2 947</t>
  </si>
  <si>
    <t>2 888</t>
  </si>
  <si>
    <t>2 717</t>
  </si>
  <si>
    <t>3 431</t>
  </si>
  <si>
    <t>2 127</t>
  </si>
  <si>
    <t>2 124</t>
  </si>
  <si>
    <t>2 287</t>
  </si>
  <si>
    <t>2 477</t>
  </si>
  <si>
    <t>1 423</t>
  </si>
  <si>
    <t>1 387</t>
  </si>
  <si>
    <t>1 601</t>
  </si>
  <si>
    <t>1 708</t>
  </si>
  <si>
    <t>7 733</t>
  </si>
  <si>
    <t>7 732</t>
  </si>
  <si>
    <t>7 985</t>
  </si>
  <si>
    <t>7 832</t>
  </si>
  <si>
    <t>3 368</t>
  </si>
  <si>
    <t>3 353</t>
  </si>
  <si>
    <t>3 677</t>
  </si>
  <si>
    <t>4 323</t>
  </si>
  <si>
    <t>2 354</t>
  </si>
  <si>
    <t>2 505</t>
  </si>
  <si>
    <t>2 676</t>
  </si>
  <si>
    <t>1 020</t>
  </si>
  <si>
    <t>1 124</t>
  </si>
  <si>
    <t>1 174</t>
  </si>
  <si>
    <t>1 972</t>
  </si>
  <si>
    <t>1 970</t>
  </si>
  <si>
    <t>2 037</t>
  </si>
  <si>
    <t>1 986</t>
  </si>
  <si>
    <t>2 593</t>
  </si>
  <si>
    <t>2 585</t>
  </si>
  <si>
    <t>3 171</t>
  </si>
  <si>
    <t>3 681</t>
  </si>
  <si>
    <t>17 155</t>
  </si>
  <si>
    <t>17 139</t>
  </si>
  <si>
    <t>17 916</t>
  </si>
  <si>
    <t>18 360</t>
  </si>
  <si>
    <t>3 580</t>
  </si>
  <si>
    <t>3 576</t>
  </si>
  <si>
    <t>6 544</t>
  </si>
  <si>
    <t>7 624</t>
  </si>
  <si>
    <t>2 361</t>
  </si>
  <si>
    <t>2 373</t>
  </si>
  <si>
    <t>2 753</t>
  </si>
  <si>
    <t>2 253</t>
  </si>
  <si>
    <t>7 101</t>
  </si>
  <si>
    <t>7 093</t>
  </si>
  <si>
    <t>7 410</t>
  </si>
  <si>
    <t>6 560</t>
  </si>
  <si>
    <t>22 890</t>
  </si>
  <si>
    <t>23 018</t>
  </si>
  <si>
    <t>23 522</t>
  </si>
  <si>
    <t>22 752</t>
  </si>
  <si>
    <t>3 569</t>
  </si>
  <si>
    <t>3 562</t>
  </si>
  <si>
    <t>3 795</t>
  </si>
  <si>
    <t>3 815</t>
  </si>
  <si>
    <t>4 544</t>
  </si>
  <si>
    <t>4 530</t>
  </si>
  <si>
    <t>5 193</t>
  </si>
  <si>
    <t>5 409</t>
  </si>
  <si>
    <t>1 761</t>
  </si>
  <si>
    <t>1 770</t>
  </si>
  <si>
    <t>2 041</t>
  </si>
  <si>
    <t>2 243</t>
  </si>
  <si>
    <t>1 161</t>
  </si>
  <si>
    <t>1 115</t>
  </si>
  <si>
    <t>1 120</t>
  </si>
  <si>
    <t>1 493</t>
  </si>
  <si>
    <t>1 590</t>
  </si>
  <si>
    <t>45 833</t>
  </si>
  <si>
    <t>45 739</t>
  </si>
  <si>
    <t>48 899</t>
  </si>
  <si>
    <t>49 909</t>
  </si>
  <si>
    <t>1 736</t>
  </si>
  <si>
    <t>1 744</t>
  </si>
  <si>
    <t>2 139</t>
  </si>
  <si>
    <t>2 266</t>
  </si>
  <si>
    <t>3 407</t>
  </si>
  <si>
    <t>3 423</t>
  </si>
  <si>
    <t>3 734</t>
  </si>
  <si>
    <t>4 017</t>
  </si>
  <si>
    <t>1 848</t>
  </si>
  <si>
    <t>1 868</t>
  </si>
  <si>
    <t>2 205</t>
  </si>
  <si>
    <t>2 496</t>
  </si>
  <si>
    <t>172 204</t>
  </si>
  <si>
    <t>172 304</t>
  </si>
  <si>
    <t>190 545</t>
  </si>
  <si>
    <t>198 399</t>
  </si>
  <si>
    <t>5 486</t>
  </si>
  <si>
    <t>6 310</t>
  </si>
  <si>
    <t>14 695</t>
  </si>
  <si>
    <t>33 262</t>
  </si>
  <si>
    <t>37 027</t>
  </si>
  <si>
    <t>48 449</t>
  </si>
  <si>
    <t>32 323</t>
  </si>
  <si>
    <t>13 196</t>
  </si>
  <si>
    <t>5 517</t>
  </si>
  <si>
    <t>1 662</t>
  </si>
  <si>
    <t>1 762</t>
  </si>
  <si>
    <t>10 481</t>
  </si>
  <si>
    <t>1 113</t>
  </si>
  <si>
    <t>1 089</t>
  </si>
  <si>
    <t>15 238</t>
  </si>
  <si>
    <t>10 322</t>
  </si>
  <si>
    <t>1 698</t>
  </si>
  <si>
    <t>14 147</t>
  </si>
  <si>
    <t>3 440</t>
  </si>
  <si>
    <t>12 288</t>
  </si>
  <si>
    <t>1 036</t>
  </si>
  <si>
    <t>18 333</t>
  </si>
  <si>
    <t>1 125</t>
  </si>
  <si>
    <t>2 933</t>
  </si>
  <si>
    <t>5 482</t>
  </si>
  <si>
    <t>3 397</t>
  </si>
  <si>
    <t>13 527</t>
  </si>
  <si>
    <t>2 218</t>
  </si>
  <si>
    <t>11 628</t>
  </si>
  <si>
    <t>16 687</t>
  </si>
  <si>
    <t>1 781</t>
  </si>
  <si>
    <t>8 089</t>
  </si>
  <si>
    <t>1 604</t>
  </si>
  <si>
    <t>12 290</t>
  </si>
  <si>
    <t>2 787</t>
  </si>
  <si>
    <t>5 273</t>
  </si>
  <si>
    <t>14 677</t>
  </si>
  <si>
    <t>33 230</t>
  </si>
  <si>
    <t>22 083</t>
  </si>
  <si>
    <t>2 549</t>
  </si>
  <si>
    <t>81 100</t>
  </si>
  <si>
    <t>3 080</t>
  </si>
  <si>
    <t>4 836</t>
  </si>
  <si>
    <t>7 110</t>
  </si>
  <si>
    <t>2 049</t>
  </si>
  <si>
    <t>7 083</t>
  </si>
  <si>
    <t>11 535</t>
  </si>
  <si>
    <t>2 832</t>
  </si>
  <si>
    <t>5 352</t>
  </si>
  <si>
    <t>1 795</t>
  </si>
  <si>
    <t>2 311</t>
  </si>
  <si>
    <t>1 254</t>
  </si>
  <si>
    <t>1 053</t>
  </si>
  <si>
    <t>1 681</t>
  </si>
  <si>
    <t>1 127</t>
  </si>
  <si>
    <t>3 372</t>
  </si>
  <si>
    <t>1 035</t>
  </si>
  <si>
    <t>1 965</t>
  </si>
  <si>
    <t>1 421</t>
  </si>
  <si>
    <t>4 855</t>
  </si>
  <si>
    <t>1 686</t>
  </si>
  <si>
    <t>1 154</t>
  </si>
  <si>
    <t>1 514</t>
  </si>
  <si>
    <t>1 441</t>
  </si>
  <si>
    <t>1 515</t>
  </si>
  <si>
    <t>1 782</t>
  </si>
  <si>
    <t>9 703</t>
  </si>
  <si>
    <t>1 090</t>
  </si>
  <si>
    <t>4 608</t>
  </si>
  <si>
    <t>1 360</t>
  </si>
  <si>
    <t>1 098</t>
  </si>
  <si>
    <t>1 376</t>
  </si>
  <si>
    <t>2 478</t>
  </si>
  <si>
    <t>1 935</t>
  </si>
  <si>
    <t>2 869</t>
  </si>
  <si>
    <t>1 605</t>
  </si>
  <si>
    <t>6 506</t>
  </si>
  <si>
    <t>2 800</t>
  </si>
  <si>
    <t>2 699</t>
  </si>
  <si>
    <t>7 519</t>
  </si>
  <si>
    <t>5 128</t>
  </si>
  <si>
    <t>5 570</t>
  </si>
  <si>
    <t>3 567</t>
  </si>
  <si>
    <t>4 584</t>
  </si>
  <si>
    <t>2 062</t>
  </si>
  <si>
    <t>15 762</t>
  </si>
  <si>
    <t>1 875</t>
  </si>
  <si>
    <t>2 334</t>
  </si>
  <si>
    <t>1 600</t>
  </si>
  <si>
    <t>1 609</t>
  </si>
  <si>
    <t>1 346</t>
  </si>
  <si>
    <t>13 475</t>
  </si>
  <si>
    <t>21 139</t>
  </si>
  <si>
    <t>1 021</t>
  </si>
  <si>
    <t>1 189</t>
  </si>
  <si>
    <t>1 456</t>
  </si>
  <si>
    <t>2 158</t>
  </si>
  <si>
    <t>4 046</t>
  </si>
  <si>
    <t>2 884</t>
  </si>
  <si>
    <t>2 498</t>
  </si>
  <si>
    <t>3 702</t>
  </si>
  <si>
    <t>2 247</t>
  </si>
  <si>
    <t>1 583</t>
  </si>
  <si>
    <t>1 394</t>
  </si>
  <si>
    <t>3 876</t>
  </si>
  <si>
    <t>2 213</t>
  </si>
  <si>
    <t>2 329</t>
  </si>
  <si>
    <t>1 969</t>
  </si>
  <si>
    <t>5 788</t>
  </si>
  <si>
    <t>1 757</t>
  </si>
  <si>
    <t>3 988</t>
  </si>
  <si>
    <t>1 647</t>
  </si>
  <si>
    <t>2 907</t>
  </si>
  <si>
    <t>1 494</t>
  </si>
  <si>
    <t>2 134</t>
  </si>
  <si>
    <t>3 112</t>
  </si>
  <si>
    <t>1 206</t>
  </si>
  <si>
    <t>6 915</t>
  </si>
  <si>
    <t>7 636</t>
  </si>
  <si>
    <t>1 327</t>
  </si>
  <si>
    <t>1 971</t>
  </si>
  <si>
    <t>1 245</t>
  </si>
  <si>
    <t>1 102</t>
  </si>
  <si>
    <t>1 082</t>
  </si>
  <si>
    <t>1 683</t>
  </si>
  <si>
    <t>4 080</t>
  </si>
  <si>
    <t>6 325</t>
  </si>
  <si>
    <t>9 027</t>
  </si>
  <si>
    <t>12 151</t>
  </si>
  <si>
    <t>9 100</t>
  </si>
  <si>
    <t>2 260</t>
  </si>
  <si>
    <t>1 087</t>
  </si>
  <si>
    <t>1 015</t>
  </si>
  <si>
    <t>1 790</t>
  </si>
  <si>
    <t>4 269</t>
  </si>
  <si>
    <t>8 674</t>
  </si>
  <si>
    <t>1 349</t>
  </si>
  <si>
    <t>15 407 394 477</t>
  </si>
  <si>
    <t>30 814 788 954</t>
  </si>
  <si>
    <t>46 222 183 432</t>
  </si>
  <si>
    <t>3 062 955 895</t>
  </si>
  <si>
    <t>6 125 911 790</t>
  </si>
  <si>
    <t>9 188 867 685</t>
  </si>
  <si>
    <t>3 718 562 502</t>
  </si>
  <si>
    <t>7 437 125 003</t>
  </si>
  <si>
    <t>11 155 687 505</t>
  </si>
  <si>
    <t>4 260 644 794</t>
  </si>
  <si>
    <t>8 521 289 588</t>
  </si>
  <si>
    <t>12 781 934 383</t>
  </si>
  <si>
    <t>4 365 231 287</t>
  </si>
  <si>
    <t>8 730 462 573</t>
  </si>
  <si>
    <t>13 095 693 860</t>
  </si>
  <si>
    <t>1 214 525 001</t>
  </si>
  <si>
    <t>2 429 050 002</t>
  </si>
  <si>
    <t>3 643 575 003</t>
  </si>
  <si>
    <t>1 098 674 304</t>
  </si>
  <si>
    <t>2 197 348 608</t>
  </si>
  <si>
    <t>3 296 022 913</t>
  </si>
  <si>
    <t>1 375 237 114</t>
  </si>
  <si>
    <t>2 750 474 228</t>
  </si>
  <si>
    <t>4 125 711 342</t>
  </si>
  <si>
    <t>1 047 591 348</t>
  </si>
  <si>
    <t>2 095 182 696</t>
  </si>
  <si>
    <t>3 142 774 043</t>
  </si>
  <si>
    <t>1 263 455 664</t>
  </si>
  <si>
    <t>2 526 911 329</t>
  </si>
  <si>
    <t>3 790 366 993</t>
  </si>
  <si>
    <t>940 447 040</t>
  </si>
  <si>
    <t>1 880 894 080</t>
  </si>
  <si>
    <t>2 821 341 120</t>
  </si>
  <si>
    <t>6 416 368 279</t>
  </si>
  <si>
    <t>12 832 736 559</t>
  </si>
  <si>
    <t>19 249 104 838</t>
  </si>
  <si>
    <t>241 484 888</t>
  </si>
  <si>
    <t>482 969 776</t>
  </si>
  <si>
    <t>724 454 664</t>
  </si>
  <si>
    <t>539 952 130</t>
  </si>
  <si>
    <t>1 079 904 259</t>
  </si>
  <si>
    <t>1 619 856 389</t>
  </si>
  <si>
    <t>866 725 497</t>
  </si>
  <si>
    <t>1 733 450 994</t>
  </si>
  <si>
    <t>2 600 176 490</t>
  </si>
  <si>
    <t>402 933 212</t>
  </si>
  <si>
    <t>805 866 425</t>
  </si>
  <si>
    <t>1 208 799 637</t>
  </si>
  <si>
    <t>2 167 973 064</t>
  </si>
  <si>
    <t>65 039 192</t>
  </si>
  <si>
    <t>130 078 384</t>
  </si>
  <si>
    <t>195 117 576</t>
  </si>
  <si>
    <t>17 235 460 320</t>
  </si>
  <si>
    <t>517 063 810</t>
  </si>
  <si>
    <t>1 034 127 619</t>
  </si>
  <si>
    <t>1 551 191 429</t>
  </si>
  <si>
    <t>18 198 677 184</t>
  </si>
  <si>
    <t>545 960 316</t>
  </si>
  <si>
    <t>1 091 920 631</t>
  </si>
  <si>
    <t>1 637 880 947</t>
  </si>
  <si>
    <t>41 546 478 444</t>
  </si>
  <si>
    <t>1 246 394 353</t>
  </si>
  <si>
    <t>2 492 788 707</t>
  </si>
  <si>
    <t>3 739 183 060</t>
  </si>
  <si>
    <t>87 932 860 581</t>
  </si>
  <si>
    <t>2 637 985 817</t>
  </si>
  <si>
    <t>5 275 971 635</t>
  </si>
  <si>
    <t>7 913 957 452</t>
  </si>
  <si>
    <t>92 478 473 085</t>
  </si>
  <si>
    <t>2 774 354 193</t>
  </si>
  <si>
    <t>5 548 708 385</t>
  </si>
  <si>
    <t>8 323 062 578</t>
  </si>
  <si>
    <t>118 288 362 510</t>
  </si>
  <si>
    <t>3 548 650 875</t>
  </si>
  <si>
    <t>7 097 301 751</t>
  </si>
  <si>
    <t>10 645 952 626</t>
  </si>
  <si>
    <t>81 534 910 398</t>
  </si>
  <si>
    <t>2 446 047 312</t>
  </si>
  <si>
    <t>4 892 094 624</t>
  </si>
  <si>
    <t>7 338 141 936</t>
  </si>
  <si>
    <t>35 053 133 994</t>
  </si>
  <si>
    <t>1 051 594 020</t>
  </si>
  <si>
    <t>2 103 188 040</t>
  </si>
  <si>
    <t>3 154 782 059</t>
  </si>
  <si>
    <t>14 548 180 374</t>
  </si>
  <si>
    <t>436 445 411</t>
  </si>
  <si>
    <t>872 890 822</t>
  </si>
  <si>
    <t>1 309 336 234</t>
  </si>
  <si>
    <t>4 595 305 953</t>
  </si>
  <si>
    <t>137 859 179</t>
  </si>
  <si>
    <t>275 718 357</t>
  </si>
  <si>
    <t>413 577 536</t>
  </si>
  <si>
    <t>513 579 815 907</t>
  </si>
  <si>
    <t>2 514 107</t>
  </si>
  <si>
    <t>94 302 550</t>
  </si>
  <si>
    <t>77 636 027</t>
  </si>
  <si>
    <t>216 237 227</t>
  </si>
  <si>
    <t>450 588 209</t>
  </si>
  <si>
    <t>501 120 291</t>
  </si>
  <si>
    <t>1 306 946 684</t>
  </si>
  <si>
    <t>430 736 829</t>
  </si>
  <si>
    <t>323 859 790</t>
  </si>
  <si>
    <t>175 172 525</t>
  </si>
  <si>
    <t>64 460 763</t>
  </si>
  <si>
    <t>5 124 221</t>
  </si>
  <si>
    <t>52 777 860</t>
  </si>
  <si>
    <t>53 579 020</t>
  </si>
  <si>
    <t>184 256 983</t>
  </si>
  <si>
    <t>329 227 924</t>
  </si>
  <si>
    <t>383 478 875</t>
  </si>
  <si>
    <t>1 195 556 737</t>
  </si>
  <si>
    <t>460 769 358</t>
  </si>
  <si>
    <t>361 865 244</t>
  </si>
  <si>
    <t>202 283 056</t>
  </si>
  <si>
    <t>67 103 633</t>
  </si>
  <si>
    <t>7 643 904</t>
  </si>
  <si>
    <t>110 150 157</t>
  </si>
  <si>
    <t>73 643 416</t>
  </si>
  <si>
    <t>185 220 372</t>
  </si>
  <si>
    <t>332 625 335</t>
  </si>
  <si>
    <t>529 737 692</t>
  </si>
  <si>
    <t>1 655 459 070</t>
  </si>
  <si>
    <t>648 818 302</t>
  </si>
  <si>
    <t>369 289 921</t>
  </si>
  <si>
    <t>172 091 295</t>
  </si>
  <si>
    <t>41 031 878</t>
  </si>
  <si>
    <t>2 748 460</t>
  </si>
  <si>
    <t>37 839 480</t>
  </si>
  <si>
    <t>43 783 019</t>
  </si>
  <si>
    <t>141 257 318</t>
  </si>
  <si>
    <t>415 162 455</t>
  </si>
  <si>
    <t>475 714 250</t>
  </si>
  <si>
    <t>747 289 682</t>
  </si>
  <si>
    <t>713 239 685</t>
  </si>
  <si>
    <t>440 895 326</t>
  </si>
  <si>
    <t>99 793 011</t>
  </si>
  <si>
    <t>25 051 359</t>
  </si>
  <si>
    <t>2 703 280</t>
  </si>
  <si>
    <t>83 471 195</t>
  </si>
  <si>
    <t>61 837 229</t>
  </si>
  <si>
    <t>157 118 836</t>
  </si>
  <si>
    <t>396 735 564</t>
  </si>
  <si>
    <t>573 622 326</t>
  </si>
  <si>
    <t>724 024 175</t>
  </si>
  <si>
    <t>1 262 029 888</t>
  </si>
  <si>
    <t>298 170 589</t>
  </si>
  <si>
    <t>169 976 147</t>
  </si>
  <si>
    <t>60 677 765</t>
  </si>
  <si>
    <t>1 221 745</t>
  </si>
  <si>
    <t>48 109 954</t>
  </si>
  <si>
    <t>58 223 818</t>
  </si>
  <si>
    <t>174 377 371</t>
  </si>
  <si>
    <t>269 697 935</t>
  </si>
  <si>
    <t>461 263 987</t>
  </si>
  <si>
    <t>918 317 992</t>
  </si>
  <si>
    <t>439 120 502</t>
  </si>
  <si>
    <t>336 118 121</t>
  </si>
  <si>
    <t>70 109 672</t>
  </si>
  <si>
    <t>44 780 021</t>
  </si>
  <si>
    <t>153 611 066</t>
  </si>
  <si>
    <t>975 362 963</t>
  </si>
  <si>
    <t>1 136 567 433</t>
  </si>
  <si>
    <t>2 377 767 273</t>
  </si>
  <si>
    <t>5 171 349 254</t>
  </si>
  <si>
    <t>4 526 924 614</t>
  </si>
  <si>
    <t>3 019 651 297</t>
  </si>
  <si>
    <t>1 484 094 935</t>
  </si>
  <si>
    <t>285 222 393</t>
  </si>
  <si>
    <t>91 119 596</t>
  </si>
  <si>
    <t>27 434 013</t>
  </si>
  <si>
    <t>1 396 708</t>
  </si>
  <si>
    <t>23 264 521</t>
  </si>
  <si>
    <t>13 687 770</t>
  </si>
  <si>
    <t>39 358 980</t>
  </si>
  <si>
    <t>73 847 918</t>
  </si>
  <si>
    <t>101 126 759</t>
  </si>
  <si>
    <t>153 607 210</t>
  </si>
  <si>
    <t>246 301 031</t>
  </si>
  <si>
    <t>47 852 378</t>
  </si>
  <si>
    <t>16 334 577</t>
  </si>
  <si>
    <t>7 676 813</t>
  </si>
  <si>
    <t>4 033 140</t>
  </si>
  <si>
    <t>18 741 827</t>
  </si>
  <si>
    <t>31 471 215</t>
  </si>
  <si>
    <t>70 696 512</t>
  </si>
  <si>
    <t>164 120 036</t>
  </si>
  <si>
    <t>224 911 221</t>
  </si>
  <si>
    <t>270 591 765</t>
  </si>
  <si>
    <t>579 790 385</t>
  </si>
  <si>
    <t>136 039 850</t>
  </si>
  <si>
    <t>87 650 934</t>
  </si>
  <si>
    <t>31 809 502</t>
  </si>
  <si>
    <t>10 546 350</t>
  </si>
  <si>
    <t>82 879 053</t>
  </si>
  <si>
    <t>55 309 694</t>
  </si>
  <si>
    <t>113 118 296</t>
  </si>
  <si>
    <t>206 114 000</t>
  </si>
  <si>
    <t>348 687 381</t>
  </si>
  <si>
    <t>441 380 459</t>
  </si>
  <si>
    <t>861 236 018</t>
  </si>
  <si>
    <t>290 985 972</t>
  </si>
  <si>
    <t>158 844 403</t>
  </si>
  <si>
    <t>31 074 865</t>
  </si>
  <si>
    <t>3 574 593</t>
  </si>
  <si>
    <t>24 291 870</t>
  </si>
  <si>
    <t>32 142 306</t>
  </si>
  <si>
    <t>79 773 891</t>
  </si>
  <si>
    <t>104 488 820</t>
  </si>
  <si>
    <t>196 475 182</t>
  </si>
  <si>
    <t>213 127 555</t>
  </si>
  <si>
    <t>212 005 002</t>
  </si>
  <si>
    <t>264 482 474</t>
  </si>
  <si>
    <t>65 961 017</t>
  </si>
  <si>
    <t>12 476 925</t>
  </si>
  <si>
    <t>1 651,1</t>
  </si>
  <si>
    <t>2 981,4</t>
  </si>
  <si>
    <t>1 179,9</t>
  </si>
  <si>
    <t>1 879,5</t>
  </si>
  <si>
    <t>2 338,0</t>
  </si>
  <si>
    <t>4 324,4</t>
  </si>
  <si>
    <t>1 048,9</t>
  </si>
  <si>
    <t>1 712,8</t>
  </si>
  <si>
    <t>1 662,5</t>
  </si>
  <si>
    <t>1 583,0</t>
  </si>
  <si>
    <t>5 493,8</t>
  </si>
  <si>
    <t>1 274,4</t>
  </si>
  <si>
    <t>1 710,4</t>
  </si>
  <si>
    <t>1 193,6</t>
  </si>
  <si>
    <t>1 252,7</t>
  </si>
  <si>
    <t>1 074,9</t>
  </si>
  <si>
    <t>3 936,4</t>
  </si>
  <si>
    <t>11 768,3</t>
  </si>
  <si>
    <t>3 064,0</t>
  </si>
  <si>
    <t>4 558,1</t>
  </si>
  <si>
    <t>3 643,6</t>
  </si>
  <si>
    <t>3 296,0</t>
  </si>
  <si>
    <t>4 125,7</t>
  </si>
  <si>
    <t>3 142,8</t>
  </si>
  <si>
    <t>3 790,4</t>
  </si>
  <si>
    <t>2 821,3</t>
  </si>
  <si>
    <t>19 249,1</t>
  </si>
  <si>
    <t>1 619,9</t>
  </si>
  <si>
    <t>2 600,2</t>
  </si>
  <si>
    <t>1 208,8</t>
  </si>
  <si>
    <t>46 222,2</t>
  </si>
  <si>
    <t>1 651,07</t>
  </si>
  <si>
    <t>2 981,45</t>
  </si>
  <si>
    <t>1 879,47</t>
  </si>
  <si>
    <t>4 324,37</t>
  </si>
  <si>
    <t>1 712,83</t>
  </si>
  <si>
    <t>1 662,52</t>
  </si>
  <si>
    <t>1 485,4</t>
  </si>
  <si>
    <t>1 050,2</t>
  </si>
  <si>
    <t>5 493,76</t>
  </si>
  <si>
    <t>1 274,39</t>
  </si>
  <si>
    <t>1 869,2</t>
  </si>
  <si>
    <t>1 515,6</t>
  </si>
  <si>
    <t>2 716,0</t>
  </si>
  <si>
    <t>1 944,5</t>
  </si>
  <si>
    <t>11 768,28</t>
  </si>
  <si>
    <t>1 291,2</t>
  </si>
  <si>
    <t>4 558,10</t>
  </si>
  <si>
    <t>1 551,19</t>
  </si>
  <si>
    <t>1 637,88</t>
  </si>
  <si>
    <t>3 739,18</t>
  </si>
  <si>
    <t>7 913,96</t>
  </si>
  <si>
    <t>8 323,06</t>
  </si>
  <si>
    <t>10 645,95</t>
  </si>
  <si>
    <t>7 338,14</t>
  </si>
  <si>
    <t>3 154,78</t>
  </si>
  <si>
    <t>1 309,34</t>
  </si>
  <si>
    <t>46 222,18</t>
  </si>
  <si>
    <t xml:space="preserve">Prestations </t>
  </si>
  <si>
    <t xml:space="preserve">Effectifs </t>
  </si>
  <si>
    <t>Montant (en CDF)</t>
  </si>
  <si>
    <t>Rente de survie</t>
  </si>
  <si>
    <t>Prestations relatives à la réforme de basculement</t>
  </si>
  <si>
    <t xml:space="preserve">Prestations relatives à la réforme de basculement en 2022 </t>
  </si>
  <si>
    <t>1 662,73</t>
  </si>
  <si>
    <t>2 248,46</t>
  </si>
  <si>
    <t>35 838,29</t>
  </si>
  <si>
    <t>35 845,87</t>
  </si>
  <si>
    <t>88 241,61</t>
  </si>
  <si>
    <t>126 335,94</t>
  </si>
  <si>
    <t>2 380,59</t>
  </si>
  <si>
    <t>2 636,49</t>
  </si>
  <si>
    <t>10 434,02</t>
  </si>
  <si>
    <t>139 406,45</t>
  </si>
  <si>
    <t>1 500,00</t>
  </si>
  <si>
    <t>133 014,39</t>
  </si>
  <si>
    <t>3 248,16</t>
  </si>
  <si>
    <t>6 392,07</t>
  </si>
  <si>
    <t>Immobilier</t>
  </si>
  <si>
    <t>33 mois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</si>
</sst>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#,##0;\(#,##0\)"/>
    <numFmt numFmtId="166" formatCode="0.0%"/>
    <numFmt numFmtId="167" formatCode="#,##0.0"/>
    <numFmt numFmtId="168" formatCode="#,##0.00;\(#,##0.00\)"/>
    <numFmt numFmtId="169" formatCode="[$-1240C]d\ mmm\ yyyy;@"/>
    <numFmt numFmtId="170" formatCode="#,##0.0;\(#,##0.0\)"/>
  </numFmts>
  <fonts count="36" x14ac:knownFonts="1">
    <font>
      <sz val="12"/>
      <color theme="1"/>
      <name val="Calibri"/>
      <family val="2"/>
      <scheme val="minor"/>
    </font>
    <font>
      <b/>
      <sz val="12"/>
      <color rgb="FFFF6E23"/>
      <name val="Arial"/>
      <family val="2"/>
    </font>
    <font>
      <b/>
      <sz val="10"/>
      <color rgb="FFFF6E23"/>
      <name val="Arial"/>
      <family val="2"/>
    </font>
    <font>
      <b/>
      <sz val="12"/>
      <color rgb="FF542C73"/>
      <name val="Arial"/>
      <family val="2"/>
    </font>
    <font>
      <b/>
      <sz val="10"/>
      <color rgb="FF542C73"/>
      <name val="Arial"/>
      <family val="2"/>
    </font>
    <font>
      <sz val="9"/>
      <color indexed="44"/>
      <name val="Arial"/>
      <family val="2"/>
    </font>
    <font>
      <b/>
      <sz val="9"/>
      <color theme="0"/>
      <name val="Arial"/>
      <family val="2"/>
    </font>
    <font>
      <sz val="12"/>
      <color rgb="FFFA7D00"/>
      <name val="Calibri"/>
      <family val="2"/>
      <scheme val="minor"/>
    </font>
    <font>
      <sz val="8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  <font>
      <u/>
      <sz val="12"/>
      <color theme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264D93"/>
      <name val="Arial"/>
      <family val="2"/>
    </font>
    <font>
      <sz val="10"/>
      <color theme="1"/>
      <name val="Arial"/>
      <family val="2"/>
    </font>
    <font>
      <b/>
      <sz val="12"/>
      <color indexed="40"/>
      <name val="Arial"/>
      <family val="2"/>
    </font>
    <font>
      <b/>
      <sz val="10"/>
      <color rgb="FF00976D"/>
      <name val="Arial"/>
      <family val="2"/>
    </font>
    <font>
      <b/>
      <sz val="11"/>
      <color rgb="FF31849B"/>
      <name val="Garamond"/>
      <family val="1"/>
    </font>
    <font>
      <sz val="12"/>
      <color theme="1"/>
      <name val="Garamond"/>
      <family val="1"/>
    </font>
    <font>
      <b/>
      <sz val="18"/>
      <name val="Garamond"/>
      <family val="1"/>
    </font>
    <font>
      <b/>
      <sz val="16"/>
      <color theme="0"/>
      <name val="Garamond"/>
      <family val="1"/>
    </font>
    <font>
      <b/>
      <sz val="12"/>
      <color rgb="FFFF6E23"/>
      <name val="Garamond"/>
      <family val="1"/>
    </font>
    <font>
      <sz val="12"/>
      <name val="Garamond"/>
      <family val="1"/>
    </font>
    <font>
      <sz val="16"/>
      <color theme="1"/>
      <name val="Garamond"/>
      <family val="1"/>
    </font>
    <font>
      <b/>
      <sz val="14"/>
      <name val="Garamond"/>
      <family val="1"/>
    </font>
    <font>
      <b/>
      <sz val="12"/>
      <name val="Garamond"/>
      <family val="1"/>
    </font>
    <font>
      <i/>
      <sz val="12"/>
      <name val="Garamond"/>
      <family val="1"/>
    </font>
    <font>
      <b/>
      <i/>
      <sz val="12"/>
      <color rgb="FF00B050"/>
      <name val="Garamond"/>
      <family val="1"/>
    </font>
    <font>
      <b/>
      <i/>
      <sz val="12"/>
      <color rgb="FFFF0000"/>
      <name val="Garamond"/>
      <family val="1"/>
    </font>
    <font>
      <b/>
      <sz val="14"/>
      <color theme="1"/>
      <name val="Garamond"/>
      <family val="1"/>
    </font>
    <font>
      <b/>
      <sz val="12"/>
      <color rgb="FF00B0F0"/>
      <name val="Garamond"/>
      <family val="1"/>
    </font>
    <font>
      <b/>
      <sz val="12"/>
      <color rgb="FF00B050"/>
      <name val="Garamond"/>
      <family val="1"/>
    </font>
    <font>
      <b/>
      <sz val="12"/>
      <color theme="1"/>
      <name val="Garamond"/>
      <family val="1"/>
    </font>
    <font>
      <b/>
      <sz val="12"/>
      <color rgb="FFFF0000"/>
      <name val="Garamond"/>
      <family val="1"/>
    </font>
    <font>
      <b/>
      <sz val="12"/>
      <color theme="9"/>
      <name val="Garamond"/>
      <family val="1"/>
    </font>
    <font>
      <b/>
      <sz val="12"/>
      <color theme="8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0"/>
        <bgColor rgb="FFC0C0C0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D9D9D9"/>
        <bgColor rgb="FFC0C0C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6" tint="0.39997558519241921"/>
        <bgColor rgb="FFC0C0C0"/>
      </patternFill>
    </fill>
    <fill>
      <patternFill patternType="solid">
        <fgColor theme="6" tint="0.59999389629810485"/>
        <bgColor rgb="FFC0C0C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C0C0C0"/>
      </patternFill>
    </fill>
    <fill>
      <patternFill patternType="solid">
        <fgColor rgb="FFFFFF00"/>
        <bgColor rgb="FFC0C0C0"/>
      </patternFill>
    </fill>
    <fill>
      <patternFill patternType="solid">
        <fgColor rgb="FFFFFF00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40"/>
      </bottom>
      <diagonal/>
    </border>
    <border>
      <left/>
      <right/>
      <top/>
      <bottom style="thin">
        <color theme="2"/>
      </bottom>
      <diagonal/>
    </border>
    <border>
      <left/>
      <right/>
      <top/>
      <bottom style="thin">
        <color rgb="FFD6DFED"/>
      </bottom>
      <diagonal/>
    </border>
    <border>
      <left/>
      <right/>
      <top/>
      <bottom style="thin">
        <color rgb="FF264D93"/>
      </bottom>
      <diagonal/>
    </border>
    <border>
      <left/>
      <right/>
      <top style="thin">
        <color indexed="40"/>
      </top>
      <bottom style="thin">
        <color indexed="40"/>
      </bottom>
      <diagonal/>
    </border>
    <border>
      <left/>
      <right/>
      <top/>
      <bottom style="thin">
        <color rgb="FF00976D"/>
      </bottom>
      <diagonal/>
    </border>
    <border>
      <left/>
      <right/>
      <top/>
      <bottom style="thin">
        <color rgb="FFE6E6E6"/>
      </bottom>
      <diagonal/>
    </border>
    <border>
      <left/>
      <right style="thick">
        <color theme="0"/>
      </right>
      <top/>
      <bottom style="thin">
        <color rgb="FFE6E6E6"/>
      </bottom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rgb="FFE6E6E6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rgb="FFE6E6E6"/>
      </top>
      <bottom style="thin">
        <color indexed="64"/>
      </bottom>
      <diagonal/>
    </border>
    <border>
      <left/>
      <right style="thick">
        <color theme="0"/>
      </right>
      <top style="thin">
        <color rgb="FFE6E6E6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rgb="FFE6E6E6"/>
      </top>
      <bottom style="thin">
        <color theme="1"/>
      </bottom>
      <diagonal/>
    </border>
    <border>
      <left/>
      <right style="thick">
        <color theme="0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 style="thick">
        <color theme="0"/>
      </left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 style="thick">
        <color theme="0"/>
      </right>
      <top/>
      <bottom style="thin">
        <color theme="1"/>
      </bottom>
      <diagonal/>
    </border>
    <border>
      <left style="thick">
        <color theme="0"/>
      </left>
      <right/>
      <top/>
      <bottom style="thin">
        <color theme="1"/>
      </bottom>
      <diagonal/>
    </border>
    <border>
      <left style="thick">
        <color theme="0"/>
      </left>
      <right/>
      <top/>
      <bottom style="thin">
        <color theme="2"/>
      </bottom>
      <diagonal/>
    </border>
    <border>
      <left style="thick">
        <color theme="0"/>
      </left>
      <right/>
      <top style="thin">
        <color theme="2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theme="1"/>
      </bottom>
      <diagonal/>
    </border>
    <border>
      <left/>
      <right style="thick">
        <color theme="0"/>
      </right>
      <top style="thin">
        <color theme="1"/>
      </top>
      <bottom style="thin">
        <color rgb="FFE6E6E6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 style="thick">
        <color theme="0"/>
      </left>
      <right style="thick">
        <color theme="0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0"/>
      </bottom>
      <diagonal/>
    </border>
    <border>
      <left/>
      <right style="thick">
        <color theme="0"/>
      </right>
      <top style="thin">
        <color theme="1"/>
      </top>
      <bottom/>
      <diagonal/>
    </border>
    <border>
      <left/>
      <right style="thick">
        <color theme="0"/>
      </right>
      <top style="thin">
        <color indexed="64"/>
      </top>
      <bottom style="thin">
        <color rgb="FFE6E6E6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rgb="FFE6E6E6"/>
      </top>
      <bottom/>
      <diagonal/>
    </border>
    <border>
      <left/>
      <right style="thick">
        <color theme="0"/>
      </right>
      <top style="thin">
        <color theme="0"/>
      </top>
      <bottom style="thin">
        <color theme="1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theme="1"/>
      </bottom>
      <diagonal/>
    </border>
    <border>
      <left/>
      <right style="thick">
        <color theme="0"/>
      </right>
      <top style="thin">
        <color theme="1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theme="1"/>
      </top>
      <bottom style="thin">
        <color indexed="64"/>
      </bottom>
      <diagonal/>
    </border>
    <border>
      <left/>
      <right style="thick">
        <color theme="0"/>
      </right>
      <top style="thin">
        <color theme="0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thin">
        <color rgb="FFE6E6E6"/>
      </bottom>
      <diagonal/>
    </border>
    <border>
      <left/>
      <right/>
      <top style="thin">
        <color indexed="64"/>
      </top>
      <bottom style="thin">
        <color rgb="FFE6E6E6"/>
      </bottom>
      <diagonal/>
    </border>
    <border>
      <left style="thick">
        <color theme="0"/>
      </left>
      <right/>
      <top style="thin">
        <color rgb="FFE6E6E6"/>
      </top>
      <bottom style="thin">
        <color rgb="FFE6E6E6"/>
      </bottom>
      <diagonal/>
    </border>
    <border>
      <left/>
      <right/>
      <top style="thin">
        <color rgb="FFE6E6E6"/>
      </top>
      <bottom style="thin">
        <color rgb="FFE6E6E6"/>
      </bottom>
      <diagonal/>
    </border>
    <border>
      <left/>
      <right style="thick">
        <color theme="0"/>
      </right>
      <top style="thin">
        <color rgb="FFE6E6E6"/>
      </top>
      <bottom style="thin">
        <color rgb="FFE6E6E6"/>
      </bottom>
      <diagonal/>
    </border>
  </borders>
  <cellStyleXfs count="25">
    <xf numFmtId="0" fontId="0" fillId="0" borderId="0"/>
    <xf numFmtId="0" fontId="8" fillId="0" borderId="0">
      <alignment vertical="top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9" fontId="1" fillId="0" borderId="0" applyNumberFormat="0">
      <alignment horizontal="left"/>
    </xf>
    <xf numFmtId="49" fontId="2" fillId="0" borderId="0" applyNumberFormat="0">
      <alignment horizontal="left"/>
    </xf>
    <xf numFmtId="49" fontId="3" fillId="0" borderId="0">
      <alignment horizontal="left"/>
    </xf>
    <xf numFmtId="49" fontId="4" fillId="0" borderId="0">
      <alignment horizontal="left"/>
    </xf>
    <xf numFmtId="49" fontId="5" fillId="0" borderId="2" applyNumberFormat="0" applyFont="0" applyAlignment="0" applyProtection="0">
      <alignment horizontal="left"/>
    </xf>
    <xf numFmtId="0" fontId="6" fillId="2" borderId="3" applyNumberFormat="0" applyAlignment="0" applyProtection="0"/>
    <xf numFmtId="0" fontId="7" fillId="0" borderId="1" applyNumberFormat="0" applyFill="0" applyAlignment="0" applyProtection="0"/>
    <xf numFmtId="0" fontId="8" fillId="0" borderId="0">
      <alignment vertical="top"/>
    </xf>
    <xf numFmtId="49" fontId="9" fillId="3" borderId="0" applyBorder="0" applyProtection="0">
      <alignment horizontal="right" vertical="center"/>
    </xf>
    <xf numFmtId="0" fontId="8" fillId="0" borderId="0">
      <alignment vertical="top"/>
    </xf>
    <xf numFmtId="9" fontId="12" fillId="0" borderId="0" applyFont="0" applyFill="0" applyBorder="0" applyAlignment="0" applyProtection="0"/>
    <xf numFmtId="0" fontId="10" fillId="4" borderId="4" applyNumberFormat="0" applyFont="0" applyFill="0" applyAlignment="0" applyProtection="0"/>
    <xf numFmtId="49" fontId="13" fillId="0" borderId="5">
      <alignment horizontal="right" vertical="center"/>
    </xf>
    <xf numFmtId="0" fontId="14" fillId="0" borderId="0" applyNumberFormat="0"/>
    <xf numFmtId="0" fontId="14" fillId="0" borderId="0" applyNumberFormat="0"/>
    <xf numFmtId="0" fontId="15" fillId="0" borderId="0" applyNumberFormat="0" applyFill="0" applyBorder="0" applyAlignment="0" applyProtection="0"/>
    <xf numFmtId="49" fontId="9" fillId="0" borderId="6" applyNumberFormat="0" applyFont="0" applyFill="0" applyAlignment="0" applyProtection="0">
      <alignment horizontal="left"/>
    </xf>
    <xf numFmtId="9" fontId="12" fillId="0" borderId="0" applyFont="0" applyFill="0" applyBorder="0" applyAlignment="0" applyProtection="0"/>
    <xf numFmtId="49" fontId="16" fillId="0" borderId="7">
      <alignment horizontal="right" vertical="center"/>
    </xf>
    <xf numFmtId="3" fontId="9" fillId="7" borderId="8" applyNumberFormat="0" applyAlignment="0">
      <alignment horizontal="right" vertical="center"/>
    </xf>
    <xf numFmtId="164" fontId="12" fillId="0" borderId="0" applyFont="0" applyFill="0" applyBorder="0" applyAlignment="0" applyProtection="0"/>
  </cellStyleXfs>
  <cellXfs count="361">
    <xf numFmtId="0" fontId="0" fillId="0" borderId="0" xfId="0"/>
    <xf numFmtId="0" fontId="17" fillId="0" borderId="0" xfId="0" applyFont="1" applyAlignment="1">
      <alignment vertical="center"/>
    </xf>
    <xf numFmtId="0" fontId="18" fillId="0" borderId="0" xfId="0" applyFont="1"/>
    <xf numFmtId="0" fontId="17" fillId="0" borderId="0" xfId="0" applyFont="1"/>
    <xf numFmtId="0" fontId="20" fillId="5" borderId="0" xfId="0" applyFont="1" applyFill="1" applyAlignment="1">
      <alignment vertical="center"/>
    </xf>
    <xf numFmtId="0" fontId="21" fillId="0" borderId="0" xfId="4" applyNumberFormat="1" applyFont="1">
      <alignment horizontal="left"/>
    </xf>
    <xf numFmtId="0" fontId="23" fillId="0" borderId="0" xfId="0" applyFont="1"/>
    <xf numFmtId="165" fontId="22" fillId="4" borderId="9" xfId="23" applyNumberFormat="1" applyFont="1" applyFill="1" applyBorder="1" applyAlignment="1">
      <alignment horizontal="left"/>
    </xf>
    <xf numFmtId="165" fontId="22" fillId="4" borderId="9" xfId="23" applyNumberFormat="1" applyFont="1" applyFill="1" applyBorder="1" applyAlignment="1">
      <alignment horizontal="right"/>
    </xf>
    <xf numFmtId="165" fontId="22" fillId="10" borderId="9" xfId="23" applyNumberFormat="1" applyFont="1" applyFill="1" applyBorder="1" applyAlignment="1">
      <alignment horizontal="right"/>
    </xf>
    <xf numFmtId="166" fontId="22" fillId="4" borderId="9" xfId="21" applyNumberFormat="1" applyFont="1" applyFill="1" applyBorder="1" applyAlignment="1">
      <alignment horizontal="right"/>
    </xf>
    <xf numFmtId="0" fontId="24" fillId="0" borderId="0" xfId="0" applyFont="1"/>
    <xf numFmtId="0" fontId="22" fillId="0" borderId="0" xfId="0" applyFont="1"/>
    <xf numFmtId="0" fontId="25" fillId="0" borderId="29" xfId="22" applyNumberFormat="1" applyFont="1" applyBorder="1">
      <alignment horizontal="right" vertical="center"/>
    </xf>
    <xf numFmtId="49" fontId="25" fillId="0" borderId="29" xfId="22" applyFont="1" applyBorder="1">
      <alignment horizontal="right" vertical="center"/>
    </xf>
    <xf numFmtId="49" fontId="25" fillId="0" borderId="30" xfId="22" applyFont="1" applyBorder="1">
      <alignment horizontal="right" vertical="center"/>
    </xf>
    <xf numFmtId="0" fontId="22" fillId="0" borderId="12" xfId="0" applyFont="1" applyBorder="1"/>
    <xf numFmtId="0" fontId="25" fillId="0" borderId="28" xfId="22" applyNumberFormat="1" applyFont="1" applyBorder="1" applyAlignment="1">
      <alignment horizontal="left" vertical="center"/>
    </xf>
    <xf numFmtId="165" fontId="22" fillId="4" borderId="18" xfId="23" applyNumberFormat="1" applyFont="1" applyFill="1" applyBorder="1" applyAlignment="1">
      <alignment horizontal="left"/>
    </xf>
    <xf numFmtId="165" fontId="22" fillId="4" borderId="19" xfId="23" applyNumberFormat="1" applyFont="1" applyFill="1" applyBorder="1" applyAlignment="1">
      <alignment horizontal="left"/>
    </xf>
    <xf numFmtId="0" fontId="25" fillId="0" borderId="29" xfId="22" applyNumberFormat="1" applyFont="1" applyBorder="1" applyAlignment="1">
      <alignment horizontal="left" vertical="center"/>
    </xf>
    <xf numFmtId="0" fontId="25" fillId="0" borderId="29" xfId="22" applyNumberFormat="1" applyFont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25" fillId="0" borderId="34" xfId="22" applyNumberFormat="1" applyFont="1" applyBorder="1" applyAlignment="1">
      <alignment horizontal="left" vertical="center"/>
    </xf>
    <xf numFmtId="3" fontId="25" fillId="8" borderId="34" xfId="22" applyNumberFormat="1" applyFont="1" applyFill="1" applyBorder="1">
      <alignment horizontal="right" vertical="center"/>
    </xf>
    <xf numFmtId="165" fontId="22" fillId="4" borderId="19" xfId="23" applyNumberFormat="1" applyFont="1" applyFill="1" applyBorder="1" applyAlignment="1">
      <alignment horizontal="right"/>
    </xf>
    <xf numFmtId="165" fontId="22" fillId="10" borderId="19" xfId="23" applyNumberFormat="1" applyFont="1" applyFill="1" applyBorder="1" applyAlignment="1">
      <alignment horizontal="right"/>
    </xf>
    <xf numFmtId="3" fontId="25" fillId="0" borderId="34" xfId="22" applyNumberFormat="1" applyFont="1" applyBorder="1">
      <alignment horizontal="right" vertical="center"/>
    </xf>
    <xf numFmtId="3" fontId="25" fillId="6" borderId="34" xfId="22" applyNumberFormat="1" applyFont="1" applyFill="1" applyBorder="1">
      <alignment horizontal="right" vertical="center"/>
    </xf>
    <xf numFmtId="0" fontId="25" fillId="0" borderId="34" xfId="22" applyNumberFormat="1" applyFont="1" applyBorder="1">
      <alignment horizontal="right" vertical="center"/>
    </xf>
    <xf numFmtId="0" fontId="25" fillId="6" borderId="34" xfId="22" applyNumberFormat="1" applyFont="1" applyFill="1" applyBorder="1">
      <alignment horizontal="right" vertical="center"/>
    </xf>
    <xf numFmtId="165" fontId="22" fillId="4" borderId="20" xfId="23" applyNumberFormat="1" applyFont="1" applyFill="1" applyBorder="1" applyAlignment="1">
      <alignment horizontal="left"/>
    </xf>
    <xf numFmtId="165" fontId="22" fillId="4" borderId="34" xfId="23" applyNumberFormat="1" applyFont="1" applyFill="1" applyBorder="1" applyAlignment="1">
      <alignment horizontal="right"/>
    </xf>
    <xf numFmtId="0" fontId="25" fillId="0" borderId="20" xfId="22" applyNumberFormat="1" applyFont="1" applyBorder="1">
      <alignment horizontal="right" vertical="center"/>
    </xf>
    <xf numFmtId="165" fontId="22" fillId="4" borderId="35" xfId="23" applyNumberFormat="1" applyFont="1" applyFill="1" applyBorder="1" applyAlignment="1">
      <alignment horizontal="left"/>
    </xf>
    <xf numFmtId="165" fontId="22" fillId="4" borderId="36" xfId="23" applyNumberFormat="1" applyFont="1" applyFill="1" applyBorder="1" applyAlignment="1">
      <alignment horizontal="left"/>
    </xf>
    <xf numFmtId="165" fontId="22" fillId="4" borderId="36" xfId="23" applyNumberFormat="1" applyFont="1" applyFill="1" applyBorder="1" applyAlignment="1">
      <alignment horizontal="right"/>
    </xf>
    <xf numFmtId="165" fontId="22" fillId="10" borderId="36" xfId="23" applyNumberFormat="1" applyFont="1" applyFill="1" applyBorder="1" applyAlignment="1">
      <alignment horizontal="right"/>
    </xf>
    <xf numFmtId="9" fontId="22" fillId="4" borderId="19" xfId="21" applyFont="1" applyFill="1" applyBorder="1" applyAlignment="1">
      <alignment horizontal="right"/>
    </xf>
    <xf numFmtId="0" fontId="25" fillId="0" borderId="10" xfId="22" applyNumberFormat="1" applyFont="1" applyBorder="1" applyAlignment="1">
      <alignment horizontal="left" vertical="center"/>
    </xf>
    <xf numFmtId="0" fontId="25" fillId="0" borderId="10" xfId="22" applyNumberFormat="1" applyFont="1" applyBorder="1">
      <alignment horizontal="right" vertical="center"/>
    </xf>
    <xf numFmtId="0" fontId="22" fillId="0" borderId="0" xfId="0" applyFont="1" applyAlignment="1">
      <alignment horizontal="left"/>
    </xf>
    <xf numFmtId="0" fontId="22" fillId="0" borderId="38" xfId="0" applyFont="1" applyBorder="1"/>
    <xf numFmtId="0" fontId="22" fillId="0" borderId="40" xfId="0" applyFont="1" applyBorder="1"/>
    <xf numFmtId="0" fontId="22" fillId="0" borderId="11" xfId="0" applyFont="1" applyBorder="1"/>
    <xf numFmtId="166" fontId="22" fillId="4" borderId="19" xfId="21" applyNumberFormat="1" applyFont="1" applyFill="1" applyBorder="1" applyAlignment="1">
      <alignment horizontal="right"/>
    </xf>
    <xf numFmtId="0" fontId="19" fillId="0" borderId="0" xfId="0" applyFont="1" applyAlignment="1">
      <alignment horizontal="left" vertical="center"/>
    </xf>
    <xf numFmtId="0" fontId="22" fillId="0" borderId="10" xfId="22" applyNumberFormat="1" applyFont="1" applyBorder="1" applyAlignment="1">
      <alignment horizontal="left" vertical="center"/>
    </xf>
    <xf numFmtId="0" fontId="25" fillId="0" borderId="41" xfId="22" applyNumberFormat="1" applyFont="1" applyBorder="1" applyAlignment="1">
      <alignment horizontal="left" vertical="center"/>
    </xf>
    <xf numFmtId="165" fontId="22" fillId="4" borderId="42" xfId="23" applyNumberFormat="1" applyFont="1" applyFill="1" applyBorder="1" applyAlignment="1">
      <alignment horizontal="left"/>
    </xf>
    <xf numFmtId="165" fontId="22" fillId="4" borderId="43" xfId="23" applyNumberFormat="1" applyFont="1" applyFill="1" applyBorder="1" applyAlignment="1">
      <alignment horizontal="left"/>
    </xf>
    <xf numFmtId="0" fontId="25" fillId="0" borderId="25" xfId="22" applyNumberFormat="1" applyFont="1" applyBorder="1">
      <alignment horizontal="right" vertical="center"/>
    </xf>
    <xf numFmtId="3" fontId="22" fillId="0" borderId="44" xfId="0" applyNumberFormat="1" applyFont="1" applyBorder="1" applyAlignment="1">
      <alignment horizontal="right"/>
    </xf>
    <xf numFmtId="0" fontId="25" fillId="0" borderId="14" xfId="22" applyNumberFormat="1" applyFont="1" applyBorder="1" applyAlignment="1">
      <alignment horizontal="left" vertical="center"/>
    </xf>
    <xf numFmtId="0" fontId="25" fillId="0" borderId="16" xfId="22" applyNumberFormat="1" applyFont="1" applyBorder="1" applyAlignment="1">
      <alignment horizontal="left" vertical="center"/>
    </xf>
    <xf numFmtId="0" fontId="25" fillId="0" borderId="15" xfId="22" applyNumberFormat="1" applyFont="1" applyBorder="1">
      <alignment horizontal="right" vertical="center"/>
    </xf>
    <xf numFmtId="0" fontId="25" fillId="0" borderId="17" xfId="22" applyNumberFormat="1" applyFont="1" applyBorder="1">
      <alignment horizontal="right" vertical="center"/>
    </xf>
    <xf numFmtId="3" fontId="25" fillId="0" borderId="17" xfId="22" applyNumberFormat="1" applyFont="1" applyBorder="1">
      <alignment horizontal="right" vertical="center"/>
    </xf>
    <xf numFmtId="3" fontId="25" fillId="6" borderId="17" xfId="22" applyNumberFormat="1" applyFont="1" applyFill="1" applyBorder="1">
      <alignment horizontal="right" vertical="center"/>
    </xf>
    <xf numFmtId="10" fontId="22" fillId="4" borderId="9" xfId="21" applyNumberFormat="1" applyFont="1" applyFill="1" applyBorder="1" applyAlignment="1">
      <alignment horizontal="right"/>
    </xf>
    <xf numFmtId="0" fontId="22" fillId="0" borderId="44" xfId="0" applyFont="1" applyBorder="1" applyAlignment="1">
      <alignment horizontal="left"/>
    </xf>
    <xf numFmtId="165" fontId="22" fillId="10" borderId="17" xfId="23" applyNumberFormat="1" applyFont="1" applyFill="1" applyBorder="1" applyAlignment="1">
      <alignment horizontal="right"/>
    </xf>
    <xf numFmtId="165" fontId="22" fillId="4" borderId="17" xfId="23" applyNumberFormat="1" applyFont="1" applyFill="1" applyBorder="1" applyAlignment="1">
      <alignment horizontal="right"/>
    </xf>
    <xf numFmtId="165" fontId="22" fillId="4" borderId="16" xfId="23" applyNumberFormat="1" applyFont="1" applyFill="1" applyBorder="1" applyAlignment="1">
      <alignment horizontal="left"/>
    </xf>
    <xf numFmtId="0" fontId="25" fillId="0" borderId="14" xfId="22" applyNumberFormat="1" applyFont="1" applyBorder="1">
      <alignment horizontal="right" vertical="center"/>
    </xf>
    <xf numFmtId="1" fontId="25" fillId="6" borderId="14" xfId="22" applyNumberFormat="1" applyFont="1" applyFill="1" applyBorder="1">
      <alignment horizontal="right" vertical="center"/>
    </xf>
    <xf numFmtId="165" fontId="22" fillId="4" borderId="9" xfId="23" applyNumberFormat="1" applyFont="1" applyFill="1" applyBorder="1" applyAlignment="1">
      <alignment horizontal="center"/>
    </xf>
    <xf numFmtId="165" fontId="25" fillId="4" borderId="24" xfId="23" applyNumberFormat="1" applyFont="1" applyFill="1" applyBorder="1" applyAlignment="1">
      <alignment horizontal="center"/>
    </xf>
    <xf numFmtId="165" fontId="25" fillId="4" borderId="25" xfId="23" applyNumberFormat="1" applyFont="1" applyFill="1" applyBorder="1" applyAlignment="1">
      <alignment horizontal="right"/>
    </xf>
    <xf numFmtId="0" fontId="22" fillId="0" borderId="22" xfId="0" applyFont="1" applyBorder="1"/>
    <xf numFmtId="3" fontId="22" fillId="0" borderId="22" xfId="0" applyNumberFormat="1" applyFont="1" applyBorder="1"/>
    <xf numFmtId="168" fontId="22" fillId="4" borderId="13" xfId="23" applyNumberFormat="1" applyFont="1" applyFill="1" applyBorder="1" applyAlignment="1">
      <alignment horizontal="right"/>
    </xf>
    <xf numFmtId="165" fontId="25" fillId="4" borderId="20" xfId="23" applyNumberFormat="1" applyFont="1" applyFill="1" applyBorder="1" applyAlignment="1">
      <alignment horizontal="left"/>
    </xf>
    <xf numFmtId="165" fontId="22" fillId="4" borderId="24" xfId="23" applyNumberFormat="1" applyFont="1" applyFill="1" applyBorder="1" applyAlignment="1">
      <alignment horizontal="left"/>
    </xf>
    <xf numFmtId="166" fontId="22" fillId="10" borderId="9" xfId="21" applyNumberFormat="1" applyFont="1" applyFill="1" applyBorder="1" applyAlignment="1">
      <alignment horizontal="right"/>
    </xf>
    <xf numFmtId="9" fontId="22" fillId="10" borderId="9" xfId="21" applyFont="1" applyFill="1" applyBorder="1" applyAlignment="1">
      <alignment horizontal="right"/>
    </xf>
    <xf numFmtId="166" fontId="22" fillId="10" borderId="19" xfId="21" applyNumberFormat="1" applyFont="1" applyFill="1" applyBorder="1" applyAlignment="1">
      <alignment horizontal="right"/>
    </xf>
    <xf numFmtId="9" fontId="22" fillId="10" borderId="19" xfId="21" applyFont="1" applyFill="1" applyBorder="1" applyAlignment="1">
      <alignment horizontal="right"/>
    </xf>
    <xf numFmtId="165" fontId="22" fillId="4" borderId="18" xfId="23" applyNumberFormat="1" applyFont="1" applyFill="1" applyBorder="1" applyAlignment="1">
      <alignment horizontal="right"/>
    </xf>
    <xf numFmtId="165" fontId="22" fillId="4" borderId="45" xfId="23" applyNumberFormat="1" applyFont="1" applyFill="1" applyBorder="1" applyAlignment="1">
      <alignment horizontal="right"/>
    </xf>
    <xf numFmtId="165" fontId="22" fillId="4" borderId="36" xfId="23" applyNumberFormat="1" applyFont="1" applyFill="1" applyBorder="1" applyAlignment="1">
      <alignment horizontal="center"/>
    </xf>
    <xf numFmtId="0" fontId="25" fillId="0" borderId="0" xfId="4" applyNumberFormat="1" applyFont="1">
      <alignment horizontal="left"/>
    </xf>
    <xf numFmtId="0" fontId="25" fillId="0" borderId="0" xfId="4" applyNumberFormat="1" applyFont="1" applyAlignment="1">
      <alignment horizontal="center"/>
    </xf>
    <xf numFmtId="0" fontId="25" fillId="0" borderId="34" xfId="22" applyNumberFormat="1" applyFont="1" applyBorder="1" applyAlignment="1">
      <alignment horizontal="center" vertical="center"/>
    </xf>
    <xf numFmtId="0" fontId="25" fillId="0" borderId="20" xfId="22" applyNumberFormat="1" applyFont="1" applyBorder="1" applyAlignment="1">
      <alignment horizontal="center" vertical="center"/>
    </xf>
    <xf numFmtId="0" fontId="25" fillId="0" borderId="41" xfId="22" applyNumberFormat="1" applyFont="1" applyBorder="1">
      <alignment horizontal="right" vertical="center"/>
    </xf>
    <xf numFmtId="0" fontId="22" fillId="0" borderId="0" xfId="0" applyFont="1" applyAlignment="1">
      <alignment horizontal="center"/>
    </xf>
    <xf numFmtId="0" fontId="22" fillId="0" borderId="37" xfId="0" applyFont="1" applyBorder="1"/>
    <xf numFmtId="0" fontId="22" fillId="0" borderId="37" xfId="0" applyFont="1" applyBorder="1" applyAlignment="1">
      <alignment horizontal="center"/>
    </xf>
    <xf numFmtId="0" fontId="25" fillId="0" borderId="39" xfId="22" applyNumberFormat="1" applyFont="1" applyBorder="1" applyAlignment="1">
      <alignment horizontal="center" vertical="center"/>
    </xf>
    <xf numFmtId="0" fontId="25" fillId="0" borderId="41" xfId="22" applyNumberFormat="1" applyFont="1" applyBorder="1" applyAlignment="1">
      <alignment horizontal="center" vertical="center"/>
    </xf>
    <xf numFmtId="0" fontId="22" fillId="6" borderId="0" xfId="0" applyFont="1" applyFill="1" applyAlignment="1">
      <alignment horizontal="center"/>
    </xf>
    <xf numFmtId="0" fontId="22" fillId="6" borderId="37" xfId="0" applyFont="1" applyFill="1" applyBorder="1" applyAlignment="1">
      <alignment horizontal="center"/>
    </xf>
    <xf numFmtId="1" fontId="22" fillId="4" borderId="9" xfId="23" applyNumberFormat="1" applyFont="1" applyFill="1" applyBorder="1" applyAlignment="1">
      <alignment horizontal="left"/>
    </xf>
    <xf numFmtId="0" fontId="25" fillId="0" borderId="26" xfId="22" applyNumberFormat="1" applyFont="1" applyBorder="1" applyAlignment="1">
      <alignment horizontal="left" vertical="center"/>
    </xf>
    <xf numFmtId="0" fontId="25" fillId="0" borderId="27" xfId="22" applyNumberFormat="1" applyFont="1" applyBorder="1">
      <alignment horizontal="right" vertical="center"/>
    </xf>
    <xf numFmtId="0" fontId="22" fillId="6" borderId="0" xfId="0" applyFont="1" applyFill="1"/>
    <xf numFmtId="0" fontId="25" fillId="0" borderId="46" xfId="22" applyNumberFormat="1" applyFont="1" applyBorder="1" applyAlignment="1">
      <alignment horizontal="left" vertical="center"/>
    </xf>
    <xf numFmtId="0" fontId="22" fillId="0" borderId="37" xfId="0" applyFont="1" applyBorder="1" applyAlignment="1">
      <alignment horizontal="left"/>
    </xf>
    <xf numFmtId="3" fontId="22" fillId="0" borderId="0" xfId="0" applyNumberFormat="1" applyFont="1"/>
    <xf numFmtId="0" fontId="25" fillId="0" borderId="0" xfId="0" applyFont="1" applyAlignment="1">
      <alignment horizontal="left" vertical="center"/>
    </xf>
    <xf numFmtId="0" fontId="18" fillId="0" borderId="33" xfId="0" applyFont="1" applyBorder="1"/>
    <xf numFmtId="169" fontId="25" fillId="0" borderId="29" xfId="22" applyNumberFormat="1" applyFont="1" applyBorder="1">
      <alignment horizontal="right" vertical="center"/>
    </xf>
    <xf numFmtId="167" fontId="25" fillId="0" borderId="29" xfId="22" applyNumberFormat="1" applyFont="1" applyBorder="1">
      <alignment horizontal="right" vertical="center"/>
    </xf>
    <xf numFmtId="167" fontId="25" fillId="0" borderId="34" xfId="22" applyNumberFormat="1" applyFont="1" applyBorder="1">
      <alignment horizontal="right" vertical="center"/>
    </xf>
    <xf numFmtId="167" fontId="25" fillId="12" borderId="29" xfId="22" applyNumberFormat="1" applyFont="1" applyFill="1" applyBorder="1">
      <alignment horizontal="right" vertical="center"/>
    </xf>
    <xf numFmtId="0" fontId="27" fillId="0" borderId="0" xfId="0" applyFont="1"/>
    <xf numFmtId="0" fontId="28" fillId="0" borderId="0" xfId="0" applyFont="1"/>
    <xf numFmtId="165" fontId="25" fillId="4" borderId="36" xfId="23" applyNumberFormat="1" applyFont="1" applyFill="1" applyBorder="1" applyAlignment="1">
      <alignment horizontal="right"/>
    </xf>
    <xf numFmtId="165" fontId="25" fillId="4" borderId="9" xfId="23" applyNumberFormat="1" applyFont="1" applyFill="1" applyBorder="1" applyAlignment="1">
      <alignment horizontal="right"/>
    </xf>
    <xf numFmtId="0" fontId="25" fillId="0" borderId="0" xfId="0" applyFont="1" applyAlignment="1">
      <alignment horizontal="right"/>
    </xf>
    <xf numFmtId="0" fontId="25" fillId="6" borderId="37" xfId="0" applyFont="1" applyFill="1" applyBorder="1"/>
    <xf numFmtId="10" fontId="21" fillId="0" borderId="0" xfId="21" applyNumberFormat="1" applyFont="1" applyAlignment="1">
      <alignment horizontal="left"/>
    </xf>
    <xf numFmtId="0" fontId="25" fillId="0" borderId="28" xfId="22" applyNumberFormat="1" applyFont="1" applyBorder="1" applyAlignment="1">
      <alignment horizontal="center" vertical="center"/>
    </xf>
    <xf numFmtId="0" fontId="25" fillId="0" borderId="20" xfId="22" applyNumberFormat="1" applyFont="1" applyBorder="1" applyAlignment="1">
      <alignment horizontal="left" vertical="center"/>
    </xf>
    <xf numFmtId="0" fontId="25" fillId="0" borderId="24" xfId="22" applyNumberFormat="1" applyFont="1" applyBorder="1" applyAlignment="1">
      <alignment horizontal="left" vertical="center"/>
    </xf>
    <xf numFmtId="0" fontId="25" fillId="0" borderId="10" xfId="22" applyNumberFormat="1" applyFont="1" applyBorder="1" applyAlignment="1">
      <alignment horizontal="center" vertical="center"/>
    </xf>
    <xf numFmtId="0" fontId="29" fillId="0" borderId="0" xfId="0" applyFont="1"/>
    <xf numFmtId="0" fontId="30" fillId="0" borderId="0" xfId="2" applyFont="1"/>
    <xf numFmtId="0" fontId="31" fillId="0" borderId="0" xfId="2" applyFont="1"/>
    <xf numFmtId="0" fontId="22" fillId="0" borderId="0" xfId="2" applyFont="1"/>
    <xf numFmtId="0" fontId="22" fillId="0" borderId="0" xfId="2" applyNumberFormat="1" applyFont="1" applyAlignment="1">
      <alignment horizontal="left"/>
    </xf>
    <xf numFmtId="3" fontId="25" fillId="0" borderId="28" xfId="22" applyNumberFormat="1" applyFont="1" applyBorder="1" applyAlignment="1">
      <alignment horizontal="left" vertical="center"/>
    </xf>
    <xf numFmtId="3" fontId="25" fillId="0" borderId="28" xfId="22" applyNumberFormat="1" applyFont="1" applyBorder="1">
      <alignment horizontal="right" vertical="center"/>
    </xf>
    <xf numFmtId="3" fontId="22" fillId="4" borderId="9" xfId="23" applyNumberFormat="1" applyFont="1" applyFill="1" applyBorder="1" applyAlignment="1">
      <alignment horizontal="left"/>
    </xf>
    <xf numFmtId="3" fontId="22" fillId="4" borderId="9" xfId="23" applyNumberFormat="1" applyFont="1" applyFill="1" applyBorder="1" applyAlignment="1">
      <alignment horizontal="right"/>
    </xf>
    <xf numFmtId="3" fontId="25" fillId="0" borderId="20" xfId="22" applyNumberFormat="1" applyFont="1" applyBorder="1" applyAlignment="1">
      <alignment horizontal="left" vertical="center"/>
    </xf>
    <xf numFmtId="3" fontId="25" fillId="8" borderId="20" xfId="22" applyNumberFormat="1" applyFont="1" applyFill="1" applyBorder="1">
      <alignment horizontal="right" vertical="center"/>
    </xf>
    <xf numFmtId="3" fontId="25" fillId="9" borderId="9" xfId="23" applyNumberFormat="1" applyFont="1" applyFill="1" applyBorder="1" applyAlignment="1">
      <alignment horizontal="right"/>
    </xf>
    <xf numFmtId="3" fontId="22" fillId="4" borderId="9" xfId="23" applyNumberFormat="1" applyFont="1" applyFill="1" applyBorder="1" applyAlignment="1"/>
    <xf numFmtId="3" fontId="22" fillId="4" borderId="18" xfId="23" applyNumberFormat="1" applyFont="1" applyFill="1" applyBorder="1" applyAlignment="1"/>
    <xf numFmtId="3" fontId="25" fillId="13" borderId="34" xfId="22" applyNumberFormat="1" applyFont="1" applyFill="1" applyBorder="1">
      <alignment horizontal="right" vertical="center"/>
    </xf>
    <xf numFmtId="3" fontId="22" fillId="4" borderId="36" xfId="23" applyNumberFormat="1" applyFont="1" applyFill="1" applyBorder="1" applyAlignment="1">
      <alignment horizontal="right"/>
    </xf>
    <xf numFmtId="3" fontId="25" fillId="8" borderId="25" xfId="22" applyNumberFormat="1" applyFont="1" applyFill="1" applyBorder="1">
      <alignment horizontal="right" vertical="center"/>
    </xf>
    <xf numFmtId="165" fontId="25" fillId="9" borderId="9" xfId="23" applyNumberFormat="1" applyFont="1" applyFill="1" applyBorder="1" applyAlignment="1">
      <alignment horizontal="right"/>
    </xf>
    <xf numFmtId="3" fontId="18" fillId="0" borderId="0" xfId="0" applyNumberFormat="1" applyFont="1" applyAlignment="1">
      <alignment horizontal="right"/>
    </xf>
    <xf numFmtId="3" fontId="22" fillId="4" borderId="35" xfId="23" applyNumberFormat="1" applyFont="1" applyFill="1" applyBorder="1" applyAlignment="1">
      <alignment horizontal="right"/>
    </xf>
    <xf numFmtId="4" fontId="18" fillId="0" borderId="0" xfId="0" applyNumberFormat="1" applyFont="1" applyAlignment="1">
      <alignment horizontal="right"/>
    </xf>
    <xf numFmtId="4" fontId="25" fillId="0" borderId="20" xfId="22" applyNumberFormat="1" applyFont="1" applyBorder="1">
      <alignment horizontal="right" vertical="center"/>
    </xf>
    <xf numFmtId="4" fontId="22" fillId="4" borderId="35" xfId="23" applyNumberFormat="1" applyFont="1" applyFill="1" applyBorder="1" applyAlignment="1">
      <alignment horizontal="right"/>
    </xf>
    <xf numFmtId="4" fontId="22" fillId="4" borderId="9" xfId="23" applyNumberFormat="1" applyFont="1" applyFill="1" applyBorder="1" applyAlignment="1">
      <alignment horizontal="right"/>
    </xf>
    <xf numFmtId="4" fontId="25" fillId="0" borderId="20" xfId="22" applyNumberFormat="1" applyFont="1" applyBorder="1" applyAlignment="1">
      <alignment horizontal="left" vertical="center"/>
    </xf>
    <xf numFmtId="2" fontId="25" fillId="6" borderId="25" xfId="22" applyNumberFormat="1" applyFont="1" applyFill="1" applyBorder="1">
      <alignment horizontal="right" vertical="center"/>
    </xf>
    <xf numFmtId="165" fontId="25" fillId="6" borderId="14" xfId="22" applyNumberFormat="1" applyFont="1" applyFill="1" applyBorder="1">
      <alignment horizontal="right" vertical="center"/>
    </xf>
    <xf numFmtId="166" fontId="22" fillId="4" borderId="10" xfId="21" applyNumberFormat="1" applyFont="1" applyFill="1" applyBorder="1" applyAlignment="1">
      <alignment horizontal="right"/>
    </xf>
    <xf numFmtId="166" fontId="22" fillId="4" borderId="16" xfId="21" applyNumberFormat="1" applyFont="1" applyFill="1" applyBorder="1" applyAlignment="1">
      <alignment horizontal="right"/>
    </xf>
    <xf numFmtId="165" fontId="22" fillId="4" borderId="16" xfId="23" applyNumberFormat="1" applyFont="1" applyFill="1" applyBorder="1" applyAlignment="1">
      <alignment horizontal="right"/>
    </xf>
    <xf numFmtId="165" fontId="25" fillId="4" borderId="48" xfId="23" applyNumberFormat="1" applyFont="1" applyFill="1" applyBorder="1" applyAlignment="1">
      <alignment horizontal="left"/>
    </xf>
    <xf numFmtId="165" fontId="25" fillId="4" borderId="24" xfId="23" applyNumberFormat="1" applyFont="1" applyFill="1" applyBorder="1" applyAlignment="1">
      <alignment horizontal="left"/>
    </xf>
    <xf numFmtId="165" fontId="22" fillId="4" borderId="14" xfId="23" applyNumberFormat="1" applyFont="1" applyFill="1" applyBorder="1" applyAlignment="1">
      <alignment horizontal="left"/>
    </xf>
    <xf numFmtId="165" fontId="25" fillId="4" borderId="14" xfId="23" applyNumberFormat="1" applyFont="1" applyFill="1" applyBorder="1" applyAlignment="1">
      <alignment horizontal="left"/>
    </xf>
    <xf numFmtId="165" fontId="25" fillId="4" borderId="16" xfId="23" applyNumberFormat="1" applyFont="1" applyFill="1" applyBorder="1" applyAlignment="1">
      <alignment horizontal="left"/>
    </xf>
    <xf numFmtId="1" fontId="25" fillId="0" borderId="14" xfId="22" applyNumberFormat="1" applyFont="1" applyBorder="1">
      <alignment horizontal="right" vertical="center"/>
    </xf>
    <xf numFmtId="165" fontId="25" fillId="10" borderId="9" xfId="23" applyNumberFormat="1" applyFont="1" applyFill="1" applyBorder="1" applyAlignment="1">
      <alignment horizontal="right"/>
    </xf>
    <xf numFmtId="170" fontId="22" fillId="4" borderId="9" xfId="23" applyNumberFormat="1" applyFont="1" applyFill="1" applyBorder="1" applyAlignment="1">
      <alignment horizontal="right"/>
    </xf>
    <xf numFmtId="170" fontId="22" fillId="9" borderId="9" xfId="23" applyNumberFormat="1" applyFont="1" applyFill="1" applyBorder="1" applyAlignment="1">
      <alignment horizontal="right"/>
    </xf>
    <xf numFmtId="170" fontId="22" fillId="4" borderId="19" xfId="23" applyNumberFormat="1" applyFont="1" applyFill="1" applyBorder="1" applyAlignment="1">
      <alignment horizontal="right"/>
    </xf>
    <xf numFmtId="170" fontId="22" fillId="4" borderId="16" xfId="23" applyNumberFormat="1" applyFont="1" applyFill="1" applyBorder="1" applyAlignment="1">
      <alignment horizontal="right"/>
    </xf>
    <xf numFmtId="170" fontId="25" fillId="4" borderId="14" xfId="23" applyNumberFormat="1" applyFont="1" applyFill="1" applyBorder="1" applyAlignment="1">
      <alignment horizontal="right"/>
    </xf>
    <xf numFmtId="170" fontId="25" fillId="9" borderId="14" xfId="23" applyNumberFormat="1" applyFont="1" applyFill="1" applyBorder="1" applyAlignment="1">
      <alignment horizontal="right"/>
    </xf>
    <xf numFmtId="170" fontId="22" fillId="9" borderId="16" xfId="23" applyNumberFormat="1" applyFont="1" applyFill="1" applyBorder="1" applyAlignment="1">
      <alignment horizontal="right"/>
    </xf>
    <xf numFmtId="3" fontId="25" fillId="9" borderId="35" xfId="23" applyNumberFormat="1" applyFont="1" applyFill="1" applyBorder="1" applyAlignment="1">
      <alignment horizontal="right"/>
    </xf>
    <xf numFmtId="3" fontId="32" fillId="8" borderId="0" xfId="0" applyNumberFormat="1" applyFont="1" applyFill="1" applyAlignment="1">
      <alignment horizontal="right"/>
    </xf>
    <xf numFmtId="4" fontId="25" fillId="9" borderId="35" xfId="23" applyNumberFormat="1" applyFont="1" applyFill="1" applyBorder="1" applyAlignment="1">
      <alignment horizontal="right"/>
    </xf>
    <xf numFmtId="4" fontId="25" fillId="9" borderId="9" xfId="23" applyNumberFormat="1" applyFont="1" applyFill="1" applyBorder="1" applyAlignment="1">
      <alignment horizontal="right"/>
    </xf>
    <xf numFmtId="4" fontId="32" fillId="8" borderId="0" xfId="0" applyNumberFormat="1" applyFont="1" applyFill="1" applyAlignment="1">
      <alignment horizontal="right"/>
    </xf>
    <xf numFmtId="4" fontId="25" fillId="8" borderId="20" xfId="22" applyNumberFormat="1" applyFont="1" applyFill="1" applyBorder="1">
      <alignment horizontal="right" vertical="center"/>
    </xf>
    <xf numFmtId="165" fontId="25" fillId="9" borderId="16" xfId="23" applyNumberFormat="1" applyFont="1" applyFill="1" applyBorder="1" applyAlignment="1">
      <alignment horizontal="right"/>
    </xf>
    <xf numFmtId="165" fontId="25" fillId="9" borderId="14" xfId="23" applyNumberFormat="1" applyFont="1" applyFill="1" applyBorder="1" applyAlignment="1">
      <alignment horizontal="right"/>
    </xf>
    <xf numFmtId="165" fontId="25" fillId="9" borderId="10" xfId="23" applyNumberFormat="1" applyFont="1" applyFill="1" applyBorder="1" applyAlignment="1">
      <alignment horizontal="right"/>
    </xf>
    <xf numFmtId="3" fontId="25" fillId="8" borderId="14" xfId="22" applyNumberFormat="1" applyFont="1" applyFill="1" applyBorder="1">
      <alignment horizontal="right" vertical="center"/>
    </xf>
    <xf numFmtId="0" fontId="25" fillId="0" borderId="48" xfId="22" applyNumberFormat="1" applyFont="1" applyBorder="1" applyAlignment="1">
      <alignment horizontal="center" vertical="center"/>
    </xf>
    <xf numFmtId="0" fontId="22" fillId="13" borderId="0" xfId="0" applyFont="1" applyFill="1" applyAlignment="1">
      <alignment horizontal="center"/>
    </xf>
    <xf numFmtId="0" fontId="22" fillId="13" borderId="37" xfId="0" applyFont="1" applyFill="1" applyBorder="1" applyAlignment="1">
      <alignment horizontal="center"/>
    </xf>
    <xf numFmtId="0" fontId="25" fillId="13" borderId="0" xfId="4" applyNumberFormat="1" applyFont="1" applyFill="1" applyAlignment="1">
      <alignment horizontal="center"/>
    </xf>
    <xf numFmtId="0" fontId="25" fillId="13" borderId="0" xfId="4" applyNumberFormat="1" applyFont="1" applyFill="1">
      <alignment horizontal="left"/>
    </xf>
    <xf numFmtId="0" fontId="25" fillId="13" borderId="0" xfId="0" applyFont="1" applyFill="1" applyAlignment="1">
      <alignment horizontal="right"/>
    </xf>
    <xf numFmtId="0" fontId="22" fillId="0" borderId="44" xfId="0" applyFont="1" applyBorder="1"/>
    <xf numFmtId="165" fontId="22" fillId="4" borderId="10" xfId="23" applyNumberFormat="1" applyFont="1" applyFill="1" applyBorder="1" applyAlignment="1">
      <alignment horizontal="center"/>
    </xf>
    <xf numFmtId="165" fontId="22" fillId="4" borderId="10" xfId="23" applyNumberFormat="1" applyFont="1" applyFill="1" applyBorder="1" applyAlignment="1">
      <alignment horizontal="left"/>
    </xf>
    <xf numFmtId="0" fontId="22" fillId="8" borderId="44" xfId="0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0" fontId="25" fillId="8" borderId="44" xfId="0" applyFont="1" applyFill="1" applyBorder="1" applyAlignment="1">
      <alignment horizontal="right"/>
    </xf>
    <xf numFmtId="1" fontId="22" fillId="4" borderId="0" xfId="23" applyNumberFormat="1" applyFont="1" applyFill="1" applyBorder="1" applyAlignment="1">
      <alignment horizontal="left"/>
    </xf>
    <xf numFmtId="165" fontId="22" fillId="4" borderId="0" xfId="23" applyNumberFormat="1" applyFont="1" applyFill="1" applyBorder="1" applyAlignment="1">
      <alignment horizontal="left"/>
    </xf>
    <xf numFmtId="165" fontId="22" fillId="4" borderId="0" xfId="23" applyNumberFormat="1" applyFont="1" applyFill="1" applyBorder="1" applyAlignment="1">
      <alignment horizontal="center"/>
    </xf>
    <xf numFmtId="165" fontId="25" fillId="4" borderId="0" xfId="23" applyNumberFormat="1" applyFont="1" applyFill="1" applyBorder="1" applyAlignment="1">
      <alignment horizontal="right"/>
    </xf>
    <xf numFmtId="0" fontId="25" fillId="0" borderId="49" xfId="22" applyNumberFormat="1" applyFont="1" applyBorder="1" applyAlignment="1">
      <alignment horizontal="center" vertical="center"/>
    </xf>
    <xf numFmtId="0" fontId="25" fillId="0" borderId="50" xfId="22" applyNumberFormat="1" applyFont="1" applyBorder="1" applyAlignment="1">
      <alignment horizontal="left" vertical="center"/>
    </xf>
    <xf numFmtId="170" fontId="22" fillId="10" borderId="9" xfId="23" applyNumberFormat="1" applyFont="1" applyFill="1" applyBorder="1" applyAlignment="1">
      <alignment horizontal="right"/>
    </xf>
    <xf numFmtId="170" fontId="22" fillId="10" borderId="19" xfId="23" applyNumberFormat="1" applyFont="1" applyFill="1" applyBorder="1" applyAlignment="1">
      <alignment horizontal="right"/>
    </xf>
    <xf numFmtId="170" fontId="25" fillId="4" borderId="34" xfId="23" applyNumberFormat="1" applyFont="1" applyFill="1" applyBorder="1" applyAlignment="1">
      <alignment horizontal="right"/>
    </xf>
    <xf numFmtId="170" fontId="25" fillId="10" borderId="34" xfId="23" applyNumberFormat="1" applyFont="1" applyFill="1" applyBorder="1" applyAlignment="1">
      <alignment horizontal="right"/>
    </xf>
    <xf numFmtId="170" fontId="22" fillId="4" borderId="34" xfId="23" applyNumberFormat="1" applyFont="1" applyFill="1" applyBorder="1" applyAlignment="1">
      <alignment horizontal="right"/>
    </xf>
    <xf numFmtId="170" fontId="25" fillId="0" borderId="34" xfId="22" applyNumberFormat="1" applyFont="1" applyBorder="1">
      <alignment horizontal="right" vertical="center"/>
    </xf>
    <xf numFmtId="170" fontId="25" fillId="6" borderId="34" xfId="22" applyNumberFormat="1" applyFont="1" applyFill="1" applyBorder="1">
      <alignment horizontal="right" vertical="center"/>
    </xf>
    <xf numFmtId="0" fontId="25" fillId="0" borderId="0" xfId="0" applyFont="1"/>
    <xf numFmtId="165" fontId="25" fillId="4" borderId="9" xfId="23" applyNumberFormat="1" applyFont="1" applyFill="1" applyBorder="1" applyAlignment="1">
      <alignment horizontal="left"/>
    </xf>
    <xf numFmtId="170" fontId="25" fillId="4" borderId="9" xfId="23" applyNumberFormat="1" applyFont="1" applyFill="1" applyBorder="1" applyAlignment="1">
      <alignment horizontal="right"/>
    </xf>
    <xf numFmtId="170" fontId="25" fillId="4" borderId="16" xfId="23" applyNumberFormat="1" applyFont="1" applyFill="1" applyBorder="1" applyAlignment="1">
      <alignment horizontal="right"/>
    </xf>
    <xf numFmtId="170" fontId="25" fillId="4" borderId="24" xfId="23" applyNumberFormat="1" applyFont="1" applyFill="1" applyBorder="1" applyAlignment="1">
      <alignment horizontal="right"/>
    </xf>
    <xf numFmtId="170" fontId="22" fillId="4" borderId="24" xfId="23" applyNumberFormat="1" applyFont="1" applyFill="1" applyBorder="1" applyAlignment="1">
      <alignment horizontal="right"/>
    </xf>
    <xf numFmtId="0" fontId="25" fillId="14" borderId="28" xfId="22" applyNumberFormat="1" applyFont="1" applyFill="1" applyBorder="1" applyAlignment="1">
      <alignment horizontal="left" vertical="center"/>
    </xf>
    <xf numFmtId="169" fontId="25" fillId="14" borderId="28" xfId="22" applyNumberFormat="1" applyFont="1" applyFill="1" applyBorder="1">
      <alignment horizontal="right" vertical="center"/>
    </xf>
    <xf numFmtId="165" fontId="25" fillId="15" borderId="24" xfId="23" applyNumberFormat="1" applyFont="1" applyFill="1" applyBorder="1" applyAlignment="1">
      <alignment horizontal="left"/>
    </xf>
    <xf numFmtId="169" fontId="25" fillId="15" borderId="24" xfId="23" applyNumberFormat="1" applyFont="1" applyFill="1" applyBorder="1" applyAlignment="1">
      <alignment horizontal="right"/>
    </xf>
    <xf numFmtId="165" fontId="25" fillId="9" borderId="48" xfId="23" applyNumberFormat="1" applyFont="1" applyFill="1" applyBorder="1" applyAlignment="1">
      <alignment horizontal="left"/>
    </xf>
    <xf numFmtId="170" fontId="25" fillId="9" borderId="9" xfId="23" applyNumberFormat="1" applyFont="1" applyFill="1" applyBorder="1" applyAlignment="1">
      <alignment horizontal="right"/>
    </xf>
    <xf numFmtId="170" fontId="25" fillId="9" borderId="16" xfId="23" applyNumberFormat="1" applyFont="1" applyFill="1" applyBorder="1" applyAlignment="1">
      <alignment horizontal="right"/>
    </xf>
    <xf numFmtId="170" fontId="25" fillId="9" borderId="24" xfId="23" applyNumberFormat="1" applyFont="1" applyFill="1" applyBorder="1" applyAlignment="1">
      <alignment horizontal="right"/>
    </xf>
    <xf numFmtId="170" fontId="22" fillId="9" borderId="24" xfId="23" applyNumberFormat="1" applyFont="1" applyFill="1" applyBorder="1" applyAlignment="1">
      <alignment horizontal="right"/>
    </xf>
    <xf numFmtId="10" fontId="22" fillId="10" borderId="9" xfId="21" applyNumberFormat="1" applyFont="1" applyFill="1" applyBorder="1" applyAlignment="1">
      <alignment horizontal="right"/>
    </xf>
    <xf numFmtId="170" fontId="22" fillId="11" borderId="9" xfId="23" applyNumberFormat="1" applyFont="1" applyFill="1" applyBorder="1" applyAlignment="1">
      <alignment horizontal="right"/>
    </xf>
    <xf numFmtId="170" fontId="22" fillId="11" borderId="19" xfId="23" applyNumberFormat="1" applyFont="1" applyFill="1" applyBorder="1" applyAlignment="1">
      <alignment horizontal="right"/>
    </xf>
    <xf numFmtId="170" fontId="25" fillId="12" borderId="34" xfId="22" applyNumberFormat="1" applyFont="1" applyFill="1" applyBorder="1">
      <alignment horizontal="right" vertical="center"/>
    </xf>
    <xf numFmtId="170" fontId="25" fillId="0" borderId="29" xfId="22" applyNumberFormat="1" applyFont="1" applyBorder="1">
      <alignment horizontal="right" vertical="center"/>
    </xf>
    <xf numFmtId="167" fontId="25" fillId="12" borderId="34" xfId="22" applyNumberFormat="1" applyFont="1" applyFill="1" applyBorder="1">
      <alignment horizontal="right" vertical="center"/>
    </xf>
    <xf numFmtId="166" fontId="25" fillId="0" borderId="29" xfId="22" applyNumberFormat="1" applyFont="1" applyBorder="1">
      <alignment horizontal="right" vertical="center"/>
    </xf>
    <xf numFmtId="0" fontId="22" fillId="0" borderId="16" xfId="22" applyNumberFormat="1" applyFont="1" applyBorder="1" applyAlignment="1">
      <alignment horizontal="left" vertical="center"/>
    </xf>
    <xf numFmtId="0" fontId="22" fillId="0" borderId="17" xfId="22" applyNumberFormat="1" applyFont="1" applyBorder="1">
      <alignment horizontal="right" vertical="center"/>
    </xf>
    <xf numFmtId="3" fontId="22" fillId="0" borderId="17" xfId="22" applyNumberFormat="1" applyFont="1" applyBorder="1">
      <alignment horizontal="right" vertical="center"/>
    </xf>
    <xf numFmtId="3" fontId="22" fillId="6" borderId="17" xfId="22" applyNumberFormat="1" applyFont="1" applyFill="1" applyBorder="1">
      <alignment horizontal="right" vertical="center"/>
    </xf>
    <xf numFmtId="3" fontId="25" fillId="9" borderId="10" xfId="23" applyNumberFormat="1" applyFont="1" applyFill="1" applyBorder="1" applyAlignment="1">
      <alignment horizontal="right"/>
    </xf>
    <xf numFmtId="3" fontId="25" fillId="9" borderId="47" xfId="23" applyNumberFormat="1" applyFont="1" applyFill="1" applyBorder="1" applyAlignment="1">
      <alignment horizontal="right"/>
    </xf>
    <xf numFmtId="166" fontId="22" fillId="0" borderId="0" xfId="0" applyNumberFormat="1" applyFont="1"/>
    <xf numFmtId="165" fontId="25" fillId="9" borderId="25" xfId="23" applyNumberFormat="1" applyFont="1" applyFill="1" applyBorder="1" applyAlignment="1">
      <alignment horizontal="right"/>
    </xf>
    <xf numFmtId="4" fontId="18" fillId="0" borderId="0" xfId="0" applyNumberFormat="1" applyFont="1"/>
    <xf numFmtId="9" fontId="25" fillId="8" borderId="34" xfId="21" applyFont="1" applyFill="1" applyBorder="1" applyAlignment="1">
      <alignment horizontal="right" vertical="center"/>
    </xf>
    <xf numFmtId="9" fontId="25" fillId="8" borderId="25" xfId="21" applyFont="1" applyFill="1" applyBorder="1" applyAlignment="1">
      <alignment horizontal="right" vertical="center"/>
    </xf>
    <xf numFmtId="10" fontId="25" fillId="8" borderId="25" xfId="21" applyNumberFormat="1" applyFont="1" applyFill="1" applyBorder="1" applyAlignment="1">
      <alignment horizontal="right" vertical="center"/>
    </xf>
    <xf numFmtId="167" fontId="22" fillId="4" borderId="9" xfId="23" applyNumberFormat="1" applyFont="1" applyFill="1" applyBorder="1" applyAlignment="1">
      <alignment horizontal="right"/>
    </xf>
    <xf numFmtId="167" fontId="22" fillId="10" borderId="9" xfId="23" applyNumberFormat="1" applyFont="1" applyFill="1" applyBorder="1" applyAlignment="1">
      <alignment horizontal="right"/>
    </xf>
    <xf numFmtId="167" fontId="22" fillId="4" borderId="17" xfId="23" applyNumberFormat="1" applyFont="1" applyFill="1" applyBorder="1" applyAlignment="1">
      <alignment horizontal="right"/>
    </xf>
    <xf numFmtId="167" fontId="22" fillId="10" borderId="17" xfId="23" applyNumberFormat="1" applyFont="1" applyFill="1" applyBorder="1" applyAlignment="1">
      <alignment horizontal="right"/>
    </xf>
    <xf numFmtId="167" fontId="22" fillId="4" borderId="25" xfId="23" applyNumberFormat="1" applyFont="1" applyFill="1" applyBorder="1" applyAlignment="1">
      <alignment horizontal="right"/>
    </xf>
    <xf numFmtId="167" fontId="22" fillId="4" borderId="24" xfId="23" applyNumberFormat="1" applyFont="1" applyFill="1" applyBorder="1" applyAlignment="1">
      <alignment horizontal="right"/>
    </xf>
    <xf numFmtId="167" fontId="25" fillId="6" borderId="14" xfId="22" applyNumberFormat="1" applyFont="1" applyFill="1" applyBorder="1">
      <alignment horizontal="right" vertical="center"/>
    </xf>
    <xf numFmtId="3" fontId="18" fillId="0" borderId="0" xfId="0" applyNumberFormat="1" applyFont="1"/>
    <xf numFmtId="165" fontId="18" fillId="0" borderId="0" xfId="0" applyNumberFormat="1" applyFont="1"/>
    <xf numFmtId="0" fontId="22" fillId="0" borderId="20" xfId="22" applyNumberFormat="1" applyFont="1" applyBorder="1" applyAlignment="1">
      <alignment horizontal="left" vertical="center"/>
    </xf>
    <xf numFmtId="167" fontId="22" fillId="0" borderId="29" xfId="22" applyNumberFormat="1" applyFont="1" applyBorder="1">
      <alignment horizontal="right" vertical="center"/>
    </xf>
    <xf numFmtId="167" fontId="22" fillId="12" borderId="34" xfId="22" applyNumberFormat="1" applyFont="1" applyFill="1" applyBorder="1">
      <alignment horizontal="right" vertical="center"/>
    </xf>
    <xf numFmtId="166" fontId="22" fillId="0" borderId="29" xfId="21" applyNumberFormat="1" applyFont="1" applyBorder="1" applyAlignment="1">
      <alignment horizontal="right" vertical="center"/>
    </xf>
    <xf numFmtId="166" fontId="22" fillId="12" borderId="34" xfId="21" applyNumberFormat="1" applyFont="1" applyFill="1" applyBorder="1" applyAlignment="1">
      <alignment horizontal="right" vertical="center"/>
    </xf>
    <xf numFmtId="170" fontId="22" fillId="0" borderId="29" xfId="22" applyNumberFormat="1" applyFont="1" applyBorder="1">
      <alignment horizontal="right" vertical="center"/>
    </xf>
    <xf numFmtId="170" fontId="22" fillId="12" borderId="34" xfId="22" applyNumberFormat="1" applyFont="1" applyFill="1" applyBorder="1">
      <alignment horizontal="right" vertical="center"/>
    </xf>
    <xf numFmtId="166" fontId="22" fillId="0" borderId="0" xfId="21" applyNumberFormat="1" applyFont="1"/>
    <xf numFmtId="10" fontId="22" fillId="0" borderId="0" xfId="21" applyNumberFormat="1" applyFont="1"/>
    <xf numFmtId="3" fontId="25" fillId="8" borderId="31" xfId="22" applyNumberFormat="1" applyFont="1" applyFill="1" applyBorder="1">
      <alignment horizontal="right" vertical="center"/>
    </xf>
    <xf numFmtId="0" fontId="22" fillId="0" borderId="18" xfId="22" applyNumberFormat="1" applyFont="1" applyBorder="1" applyAlignment="1">
      <alignment horizontal="left" vertical="center"/>
    </xf>
    <xf numFmtId="0" fontId="22" fillId="0" borderId="19" xfId="22" applyNumberFormat="1" applyFont="1" applyBorder="1">
      <alignment horizontal="right" vertical="center"/>
    </xf>
    <xf numFmtId="3" fontId="22" fillId="0" borderId="19" xfId="22" applyNumberFormat="1" applyFont="1" applyBorder="1">
      <alignment horizontal="right" vertical="center"/>
    </xf>
    <xf numFmtId="3" fontId="22" fillId="8" borderId="32" xfId="22" applyNumberFormat="1" applyFont="1" applyFill="1" applyBorder="1">
      <alignment horizontal="right" vertical="center"/>
    </xf>
    <xf numFmtId="0" fontId="22" fillId="0" borderId="34" xfId="22" applyNumberFormat="1" applyFont="1" applyBorder="1">
      <alignment horizontal="right" vertical="center"/>
    </xf>
    <xf numFmtId="3" fontId="22" fillId="0" borderId="34" xfId="22" applyNumberFormat="1" applyFont="1" applyBorder="1">
      <alignment horizontal="right" vertical="center"/>
    </xf>
    <xf numFmtId="1" fontId="22" fillId="0" borderId="0" xfId="0" applyNumberFormat="1" applyFont="1"/>
    <xf numFmtId="1" fontId="22" fillId="0" borderId="12" xfId="0" applyNumberFormat="1" applyFont="1" applyBorder="1"/>
    <xf numFmtId="10" fontId="22" fillId="0" borderId="0" xfId="0" applyNumberFormat="1" applyFont="1"/>
    <xf numFmtId="165" fontId="25" fillId="0" borderId="10" xfId="22" applyNumberFormat="1" applyFont="1" applyBorder="1">
      <alignment horizontal="right" vertical="center"/>
    </xf>
    <xf numFmtId="165" fontId="25" fillId="0" borderId="49" xfId="22" applyNumberFormat="1" applyFont="1" applyBorder="1">
      <alignment horizontal="right" vertical="center"/>
    </xf>
    <xf numFmtId="165" fontId="25" fillId="0" borderId="34" xfId="22" applyNumberFormat="1" applyFont="1" applyBorder="1">
      <alignment horizontal="right" vertical="center"/>
    </xf>
    <xf numFmtId="165" fontId="25" fillId="6" borderId="39" xfId="22" applyNumberFormat="1" applyFont="1" applyFill="1" applyBorder="1">
      <alignment horizontal="right" vertical="center"/>
    </xf>
    <xf numFmtId="165" fontId="25" fillId="10" borderId="36" xfId="23" applyNumberFormat="1" applyFont="1" applyFill="1" applyBorder="1" applyAlignment="1">
      <alignment horizontal="right"/>
    </xf>
    <xf numFmtId="165" fontId="25" fillId="10" borderId="45" xfId="23" applyNumberFormat="1" applyFont="1" applyFill="1" applyBorder="1" applyAlignment="1">
      <alignment horizontal="right"/>
    </xf>
    <xf numFmtId="0" fontId="33" fillId="0" borderId="0" xfId="0" applyFont="1"/>
    <xf numFmtId="166" fontId="22" fillId="10" borderId="16" xfId="21" applyNumberFormat="1" applyFont="1" applyFill="1" applyBorder="1" applyAlignment="1">
      <alignment horizontal="right"/>
    </xf>
    <xf numFmtId="0" fontId="25" fillId="0" borderId="0" xfId="2" applyFont="1"/>
    <xf numFmtId="165" fontId="22" fillId="0" borderId="0" xfId="0" applyNumberFormat="1" applyFont="1"/>
    <xf numFmtId="164" fontId="22" fillId="0" borderId="0" xfId="24" applyFont="1"/>
    <xf numFmtId="3" fontId="25" fillId="13" borderId="31" xfId="22" applyNumberFormat="1" applyFont="1" applyFill="1" applyBorder="1">
      <alignment horizontal="right" vertical="center"/>
    </xf>
    <xf numFmtId="3" fontId="22" fillId="13" borderId="32" xfId="22" applyNumberFormat="1" applyFont="1" applyFill="1" applyBorder="1">
      <alignment horizontal="right" vertical="center"/>
    </xf>
    <xf numFmtId="3" fontId="22" fillId="13" borderId="34" xfId="22" applyNumberFormat="1" applyFont="1" applyFill="1" applyBorder="1">
      <alignment horizontal="right" vertical="center"/>
    </xf>
    <xf numFmtId="3" fontId="25" fillId="13" borderId="20" xfId="22" applyNumberFormat="1" applyFont="1" applyFill="1" applyBorder="1" applyAlignment="1">
      <alignment vertical="center"/>
    </xf>
    <xf numFmtId="165" fontId="22" fillId="4" borderId="10" xfId="23" applyNumberFormat="1" applyFont="1" applyFill="1" applyBorder="1" applyAlignment="1">
      <alignment horizontal="right"/>
    </xf>
    <xf numFmtId="2" fontId="25" fillId="13" borderId="25" xfId="22" applyNumberFormat="1" applyFont="1" applyFill="1" applyBorder="1">
      <alignment horizontal="right" vertical="center"/>
    </xf>
    <xf numFmtId="3" fontId="22" fillId="13" borderId="17" xfId="22" applyNumberFormat="1" applyFont="1" applyFill="1" applyBorder="1">
      <alignment horizontal="right" vertical="center"/>
    </xf>
    <xf numFmtId="1" fontId="25" fillId="13" borderId="14" xfId="22" applyNumberFormat="1" applyFont="1" applyFill="1" applyBorder="1">
      <alignment horizontal="right" vertical="center"/>
    </xf>
    <xf numFmtId="165" fontId="25" fillId="13" borderId="14" xfId="22" applyNumberFormat="1" applyFont="1" applyFill="1" applyBorder="1">
      <alignment horizontal="right" vertical="center"/>
    </xf>
    <xf numFmtId="167" fontId="25" fillId="13" borderId="14" xfId="22" applyNumberFormat="1" applyFont="1" applyFill="1" applyBorder="1">
      <alignment horizontal="right" vertical="center"/>
    </xf>
    <xf numFmtId="170" fontId="25" fillId="13" borderId="34" xfId="22" applyNumberFormat="1" applyFont="1" applyFill="1" applyBorder="1">
      <alignment horizontal="right" vertical="center"/>
    </xf>
    <xf numFmtId="165" fontId="25" fillId="0" borderId="48" xfId="23" applyNumberFormat="1" applyFont="1" applyFill="1" applyBorder="1" applyAlignment="1">
      <alignment horizontal="left"/>
    </xf>
    <xf numFmtId="170" fontId="25" fillId="0" borderId="9" xfId="23" applyNumberFormat="1" applyFont="1" applyFill="1" applyBorder="1" applyAlignment="1">
      <alignment horizontal="right"/>
    </xf>
    <xf numFmtId="170" fontId="22" fillId="0" borderId="9" xfId="23" applyNumberFormat="1" applyFont="1" applyFill="1" applyBorder="1" applyAlignment="1">
      <alignment horizontal="right"/>
    </xf>
    <xf numFmtId="170" fontId="25" fillId="0" borderId="16" xfId="23" applyNumberFormat="1" applyFont="1" applyFill="1" applyBorder="1" applyAlignment="1">
      <alignment horizontal="right"/>
    </xf>
    <xf numFmtId="170" fontId="25" fillId="0" borderId="14" xfId="23" applyNumberFormat="1" applyFont="1" applyFill="1" applyBorder="1" applyAlignment="1">
      <alignment horizontal="right"/>
    </xf>
    <xf numFmtId="170" fontId="25" fillId="0" borderId="24" xfId="23" applyNumberFormat="1" applyFont="1" applyFill="1" applyBorder="1" applyAlignment="1">
      <alignment horizontal="right"/>
    </xf>
    <xf numFmtId="170" fontId="22" fillId="0" borderId="24" xfId="23" applyNumberFormat="1" applyFont="1" applyFill="1" applyBorder="1" applyAlignment="1">
      <alignment horizontal="right"/>
    </xf>
    <xf numFmtId="170" fontId="22" fillId="0" borderId="16" xfId="23" applyNumberFormat="1" applyFont="1" applyFill="1" applyBorder="1" applyAlignment="1">
      <alignment horizontal="right"/>
    </xf>
    <xf numFmtId="10" fontId="22" fillId="0" borderId="9" xfId="21" applyNumberFormat="1" applyFont="1" applyFill="1" applyBorder="1" applyAlignment="1">
      <alignment horizontal="right"/>
    </xf>
    <xf numFmtId="166" fontId="22" fillId="0" borderId="9" xfId="21" applyNumberFormat="1" applyFont="1" applyFill="1" applyBorder="1" applyAlignment="1">
      <alignment horizontal="right"/>
    </xf>
    <xf numFmtId="9" fontId="22" fillId="0" borderId="9" xfId="21" applyFont="1" applyFill="1" applyBorder="1" applyAlignment="1">
      <alignment horizontal="right"/>
    </xf>
    <xf numFmtId="165" fontId="22" fillId="0" borderId="9" xfId="23" applyNumberFormat="1" applyFont="1" applyFill="1" applyBorder="1" applyAlignment="1">
      <alignment horizontal="right"/>
    </xf>
    <xf numFmtId="166" fontId="22" fillId="0" borderId="19" xfId="21" applyNumberFormat="1" applyFont="1" applyFill="1" applyBorder="1" applyAlignment="1">
      <alignment horizontal="right"/>
    </xf>
    <xf numFmtId="170" fontId="22" fillId="0" borderId="19" xfId="23" applyNumberFormat="1" applyFont="1" applyFill="1" applyBorder="1" applyAlignment="1">
      <alignment horizontal="right"/>
    </xf>
    <xf numFmtId="170" fontId="22" fillId="0" borderId="34" xfId="22" applyNumberFormat="1" applyFont="1" applyBorder="1">
      <alignment horizontal="right" vertical="center"/>
    </xf>
    <xf numFmtId="166" fontId="22" fillId="0" borderId="34" xfId="21" applyNumberFormat="1" applyFont="1" applyFill="1" applyBorder="1" applyAlignment="1">
      <alignment horizontal="right" vertical="center"/>
    </xf>
    <xf numFmtId="167" fontId="22" fillId="0" borderId="34" xfId="22" applyNumberFormat="1" applyFont="1" applyBorder="1">
      <alignment horizontal="right" vertical="center"/>
    </xf>
    <xf numFmtId="9" fontId="22" fillId="0" borderId="19" xfId="21" applyFont="1" applyFill="1" applyBorder="1" applyAlignment="1">
      <alignment horizontal="right"/>
    </xf>
    <xf numFmtId="0" fontId="25" fillId="0" borderId="37" xfId="0" applyFont="1" applyBorder="1"/>
    <xf numFmtId="166" fontId="25" fillId="4" borderId="25" xfId="21" applyNumberFormat="1" applyFont="1" applyFill="1" applyBorder="1" applyAlignment="1">
      <alignment horizontal="right"/>
    </xf>
    <xf numFmtId="10" fontId="22" fillId="0" borderId="34" xfId="22" applyNumberFormat="1" applyFont="1" applyBorder="1">
      <alignment horizontal="right" vertical="center"/>
    </xf>
    <xf numFmtId="3" fontId="22" fillId="4" borderId="18" xfId="23" applyNumberFormat="1" applyFont="1" applyFill="1" applyBorder="1" applyAlignment="1">
      <alignment horizontal="right"/>
    </xf>
    <xf numFmtId="10" fontId="18" fillId="0" borderId="0" xfId="0" applyNumberFormat="1" applyFont="1"/>
    <xf numFmtId="9" fontId="18" fillId="0" borderId="0" xfId="0" applyNumberFormat="1" applyFont="1"/>
    <xf numFmtId="0" fontId="25" fillId="0" borderId="0" xfId="22" applyNumberFormat="1" applyFont="1" applyBorder="1" applyAlignment="1">
      <alignment horizontal="left" vertical="center"/>
    </xf>
    <xf numFmtId="0" fontId="25" fillId="0" borderId="0" xfId="22" applyNumberFormat="1" applyFont="1" applyBorder="1">
      <alignment horizontal="right" vertical="center"/>
    </xf>
    <xf numFmtId="165" fontId="22" fillId="0" borderId="0" xfId="23" applyNumberFormat="1" applyFont="1" applyFill="1" applyBorder="1" applyAlignment="1">
      <alignment horizontal="right"/>
    </xf>
    <xf numFmtId="165" fontId="25" fillId="0" borderId="0" xfId="22" applyNumberFormat="1" applyFont="1" applyBorder="1">
      <alignment horizontal="right" vertical="center"/>
    </xf>
    <xf numFmtId="170" fontId="22" fillId="4" borderId="14" xfId="23" applyNumberFormat="1" applyFont="1" applyFill="1" applyBorder="1" applyAlignment="1">
      <alignment horizontal="right"/>
    </xf>
    <xf numFmtId="170" fontId="22" fillId="4" borderId="0" xfId="23" applyNumberFormat="1" applyFont="1" applyFill="1" applyBorder="1" applyAlignment="1">
      <alignment horizontal="right"/>
    </xf>
    <xf numFmtId="165" fontId="25" fillId="4" borderId="0" xfId="23" applyNumberFormat="1" applyFont="1" applyFill="1" applyBorder="1" applyAlignment="1">
      <alignment horizontal="left"/>
    </xf>
    <xf numFmtId="170" fontId="25" fillId="4" borderId="0" xfId="23" applyNumberFormat="1" applyFont="1" applyFill="1" applyBorder="1" applyAlignment="1">
      <alignment horizontal="right"/>
    </xf>
    <xf numFmtId="167" fontId="22" fillId="12" borderId="29" xfId="22" applyNumberFormat="1" applyFont="1" applyFill="1" applyBorder="1">
      <alignment horizontal="right" vertical="center"/>
    </xf>
    <xf numFmtId="166" fontId="22" fillId="0" borderId="34" xfId="21" applyNumberFormat="1" applyFont="1" applyBorder="1" applyAlignment="1">
      <alignment horizontal="right" vertical="center"/>
    </xf>
    <xf numFmtId="166" fontId="22" fillId="0" borderId="29" xfId="21" applyNumberFormat="1" applyFont="1" applyFill="1" applyBorder="1" applyAlignment="1">
      <alignment horizontal="right" vertical="center"/>
    </xf>
    <xf numFmtId="166" fontId="22" fillId="12" borderId="29" xfId="21" applyNumberFormat="1" applyFont="1" applyFill="1" applyBorder="1" applyAlignment="1">
      <alignment horizontal="right" vertical="center"/>
    </xf>
    <xf numFmtId="9" fontId="22" fillId="0" borderId="0" xfId="21" applyFont="1"/>
    <xf numFmtId="9" fontId="22" fillId="0" borderId="0" xfId="21" applyFont="1" applyBorder="1"/>
    <xf numFmtId="3" fontId="25" fillId="8" borderId="0" xfId="22" applyNumberFormat="1" applyFont="1" applyFill="1" applyBorder="1">
      <alignment horizontal="right" vertical="center"/>
    </xf>
    <xf numFmtId="0" fontId="22" fillId="0" borderId="0" xfId="22" applyNumberFormat="1" applyFont="1" applyBorder="1" applyAlignment="1">
      <alignment horizontal="left" vertical="center"/>
    </xf>
    <xf numFmtId="3" fontId="22" fillId="0" borderId="0" xfId="22" applyNumberFormat="1" applyFont="1" applyBorder="1">
      <alignment horizontal="right" vertical="center"/>
    </xf>
    <xf numFmtId="9" fontId="22" fillId="0" borderId="0" xfId="21" applyFont="1" applyFill="1" applyBorder="1" applyAlignment="1">
      <alignment horizontal="right" vertical="center"/>
    </xf>
    <xf numFmtId="3" fontId="25" fillId="8" borderId="25" xfId="22" applyNumberFormat="1" applyFont="1" applyFill="1" applyBorder="1" applyAlignment="1">
      <alignment horizontal="left" vertical="center"/>
    </xf>
    <xf numFmtId="3" fontId="25" fillId="16" borderId="9" xfId="23" applyNumberFormat="1" applyFont="1" applyFill="1" applyBorder="1" applyAlignment="1">
      <alignment horizontal="right"/>
    </xf>
    <xf numFmtId="3" fontId="25" fillId="17" borderId="20" xfId="22" applyNumberFormat="1" applyFont="1" applyFill="1" applyBorder="1">
      <alignment horizontal="right" vertical="center"/>
    </xf>
    <xf numFmtId="165" fontId="25" fillId="16" borderId="10" xfId="23" applyNumberFormat="1" applyFont="1" applyFill="1" applyBorder="1" applyAlignment="1">
      <alignment horizontal="right"/>
    </xf>
    <xf numFmtId="4" fontId="25" fillId="17" borderId="20" xfId="22" applyNumberFormat="1" applyFont="1" applyFill="1" applyBorder="1">
      <alignment horizontal="right" vertical="center"/>
    </xf>
    <xf numFmtId="4" fontId="25" fillId="16" borderId="9" xfId="23" applyNumberFormat="1" applyFont="1" applyFill="1" applyBorder="1" applyAlignment="1">
      <alignment horizontal="right"/>
    </xf>
    <xf numFmtId="3" fontId="25" fillId="0" borderId="0" xfId="22" applyNumberFormat="1" applyFont="1" applyBorder="1">
      <alignment horizontal="right" vertical="center"/>
    </xf>
    <xf numFmtId="168" fontId="22" fillId="10" borderId="9" xfId="23" applyNumberFormat="1" applyFont="1" applyFill="1" applyBorder="1" applyAlignment="1">
      <alignment horizontal="right"/>
    </xf>
    <xf numFmtId="0" fontId="34" fillId="0" borderId="0" xfId="2" applyFont="1"/>
    <xf numFmtId="0" fontId="35" fillId="0" borderId="0" xfId="2" applyFont="1"/>
    <xf numFmtId="0" fontId="25" fillId="0" borderId="21" xfId="22" applyNumberFormat="1" applyFont="1" applyBorder="1" applyAlignment="1">
      <alignment horizontal="center" vertical="center"/>
    </xf>
    <xf numFmtId="0" fontId="25" fillId="0" borderId="20" xfId="22" applyNumberFormat="1" applyFont="1" applyBorder="1" applyAlignment="1">
      <alignment horizontal="center" vertical="center"/>
    </xf>
    <xf numFmtId="0" fontId="22" fillId="0" borderId="21" xfId="22" applyNumberFormat="1" applyFont="1" applyBorder="1" applyAlignment="1">
      <alignment horizontal="center" vertical="center"/>
    </xf>
    <xf numFmtId="0" fontId="22" fillId="0" borderId="20" xfId="22" applyNumberFormat="1" applyFont="1" applyBorder="1" applyAlignment="1">
      <alignment horizontal="center" vertical="center"/>
    </xf>
    <xf numFmtId="0" fontId="25" fillId="0" borderId="33" xfId="22" applyNumberFormat="1" applyFont="1" applyBorder="1" applyAlignment="1">
      <alignment horizontal="center" vertical="center"/>
    </xf>
    <xf numFmtId="0" fontId="25" fillId="0" borderId="28" xfId="22" applyNumberFormat="1" applyFont="1" applyBorder="1" applyAlignment="1">
      <alignment horizontal="center" vertical="center"/>
    </xf>
    <xf numFmtId="0" fontId="25" fillId="0" borderId="21" xfId="22" applyNumberFormat="1" applyFont="1" applyBorder="1" applyAlignment="1">
      <alignment horizontal="left" vertical="center"/>
    </xf>
    <xf numFmtId="0" fontId="25" fillId="0" borderId="20" xfId="22" applyNumberFormat="1" applyFont="1" applyBorder="1" applyAlignment="1">
      <alignment horizontal="left" vertical="center"/>
    </xf>
    <xf numFmtId="0" fontId="25" fillId="0" borderId="22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165" fontId="22" fillId="4" borderId="54" xfId="23" applyNumberFormat="1" applyFont="1" applyFill="1" applyBorder="1" applyAlignment="1">
      <alignment horizontal="right"/>
    </xf>
    <xf numFmtId="165" fontId="22" fillId="4" borderId="55" xfId="23" applyNumberFormat="1" applyFont="1" applyFill="1" applyBorder="1" applyAlignment="1">
      <alignment horizontal="right"/>
    </xf>
    <xf numFmtId="165" fontId="22" fillId="4" borderId="56" xfId="23" applyNumberFormat="1" applyFont="1" applyFill="1" applyBorder="1" applyAlignment="1">
      <alignment horizontal="right"/>
    </xf>
    <xf numFmtId="3" fontId="25" fillId="0" borderId="51" xfId="22" applyNumberFormat="1" applyFont="1" applyBorder="1">
      <alignment horizontal="right" vertical="center"/>
    </xf>
    <xf numFmtId="3" fontId="25" fillId="0" borderId="23" xfId="22" applyNumberFormat="1" applyFont="1" applyBorder="1">
      <alignment horizontal="right" vertical="center"/>
    </xf>
    <xf numFmtId="3" fontId="25" fillId="0" borderId="24" xfId="22" applyNumberFormat="1" applyFont="1" applyBorder="1">
      <alignment horizontal="right" vertical="center"/>
    </xf>
    <xf numFmtId="3" fontId="22" fillId="0" borderId="44" xfId="0" applyNumberFormat="1" applyFont="1" applyBorder="1" applyAlignment="1">
      <alignment horizontal="right"/>
    </xf>
    <xf numFmtId="3" fontId="25" fillId="6" borderId="51" xfId="22" applyNumberFormat="1" applyFont="1" applyFill="1" applyBorder="1">
      <alignment horizontal="right" vertical="center"/>
    </xf>
    <xf numFmtId="3" fontId="25" fillId="6" borderId="23" xfId="22" applyNumberFormat="1" applyFont="1" applyFill="1" applyBorder="1">
      <alignment horizontal="right" vertical="center"/>
    </xf>
    <xf numFmtId="3" fontId="25" fillId="6" borderId="24" xfId="22" applyNumberFormat="1" applyFont="1" applyFill="1" applyBorder="1">
      <alignment horizontal="right" vertical="center"/>
    </xf>
    <xf numFmtId="165" fontId="22" fillId="4" borderId="52" xfId="23" applyNumberFormat="1" applyFont="1" applyFill="1" applyBorder="1" applyAlignment="1">
      <alignment horizontal="right"/>
    </xf>
    <xf numFmtId="165" fontId="22" fillId="4" borderId="53" xfId="23" applyNumberFormat="1" applyFont="1" applyFill="1" applyBorder="1" applyAlignment="1">
      <alignment horizontal="right"/>
    </xf>
    <xf numFmtId="165" fontId="22" fillId="4" borderId="42" xfId="23" applyNumberFormat="1" applyFont="1" applyFill="1" applyBorder="1" applyAlignment="1">
      <alignment horizontal="right"/>
    </xf>
    <xf numFmtId="3" fontId="25" fillId="13" borderId="51" xfId="22" applyNumberFormat="1" applyFont="1" applyFill="1" applyBorder="1">
      <alignment horizontal="right" vertical="center"/>
    </xf>
    <xf numFmtId="3" fontId="25" fillId="13" borderId="23" xfId="22" applyNumberFormat="1" applyFont="1" applyFill="1" applyBorder="1">
      <alignment horizontal="right" vertical="center"/>
    </xf>
    <xf numFmtId="3" fontId="25" fillId="13" borderId="24" xfId="22" applyNumberFormat="1" applyFont="1" applyFill="1" applyBorder="1">
      <alignment horizontal="right" vertical="center"/>
    </xf>
    <xf numFmtId="0" fontId="25" fillId="0" borderId="30" xfId="22" applyNumberFormat="1" applyFont="1" applyBorder="1" applyAlignment="1">
      <alignment horizontal="center" vertical="center"/>
    </xf>
    <xf numFmtId="0" fontId="25" fillId="0" borderId="0" xfId="22" applyNumberFormat="1" applyFont="1" applyBorder="1" applyAlignment="1">
      <alignment horizontal="center" vertical="center"/>
    </xf>
    <xf numFmtId="0" fontId="25" fillId="0" borderId="10" xfId="22" applyNumberFormat="1" applyFont="1" applyBorder="1" applyAlignment="1">
      <alignment horizontal="center" vertical="center"/>
    </xf>
  </cellXfs>
  <cellStyles count="25">
    <cellStyle name="1." xfId="4" xr:uid="{00000000-0005-0000-0000-000000000000}"/>
    <cellStyle name="1.1" xfId="5" xr:uid="{00000000-0005-0000-0000-000001000000}"/>
    <cellStyle name="2." xfId="6" xr:uid="{00000000-0005-0000-0000-000002000000}"/>
    <cellStyle name="2.1" xfId="7" xr:uid="{00000000-0005-0000-0000-000003000000}"/>
    <cellStyle name="BANDE blanc.xls" xfId="8" xr:uid="{00000000-0005-0000-0000-000004000000}"/>
    <cellStyle name="BANDE BLEUE" xfId="9" xr:uid="{00000000-0005-0000-0000-000005000000}"/>
    <cellStyle name="Cellule liée 2" xfId="10" xr:uid="{00000000-0005-0000-0000-000006000000}"/>
    <cellStyle name="Commentaire 2" xfId="11" xr:uid="{00000000-0005-0000-0000-000007000000}"/>
    <cellStyle name="Fond gris" xfId="12" xr:uid="{00000000-0005-0000-0000-000008000000}"/>
    <cellStyle name="Lien hypertexte" xfId="2" builtinId="8" customBuiltin="1"/>
    <cellStyle name="Lien hypertexte visité" xfId="3" builtinId="9" customBuiltin="1"/>
    <cellStyle name="Milliers" xfId="24" builtinId="3"/>
    <cellStyle name="Normal" xfId="0" builtinId="0" customBuiltin="1"/>
    <cellStyle name="Note" xfId="1" builtinId="10" customBuiltin="1"/>
    <cellStyle name="Note 2" xfId="13" xr:uid="{00000000-0005-0000-0000-00000E000000}"/>
    <cellStyle name="Pourcentage" xfId="21" builtinId="5"/>
    <cellStyle name="Pourcentage 2" xfId="14" xr:uid="{00000000-0005-0000-0000-000010000000}"/>
    <cellStyle name="SOMMAIRE" xfId="15" xr:uid="{00000000-0005-0000-0000-000011000000}"/>
    <cellStyle name="tableaux_1" xfId="16" xr:uid="{00000000-0005-0000-0000-000012000000}"/>
    <cellStyle name="tableaux_1_rc" xfId="22" xr:uid="{00000000-0005-0000-0000-000013000000}"/>
    <cellStyle name="Tableaux_2 (fond)" xfId="23" xr:uid="{00000000-0005-0000-0000-000014000000}"/>
    <cellStyle name="Texte courant" xfId="17" xr:uid="{00000000-0005-0000-0000-000015000000}"/>
    <cellStyle name="Texte courant 2" xfId="18" xr:uid="{00000000-0005-0000-0000-000016000000}"/>
    <cellStyle name="Titre rouge gras" xfId="19" xr:uid="{00000000-0005-0000-0000-000017000000}"/>
    <cellStyle name="trait marron bas simple" xfId="20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9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0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2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Sommaire!B23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Sommaire!B24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Sommaire!B25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6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7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8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Sommaire!B9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29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2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33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Sommaire!B40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3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5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46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Sommaire!B5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6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57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2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2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3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4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5"/></Relationships>
</file>

<file path=xl/drawings/_rels/drawing3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6"/></Relationships>
</file>

<file path=xl/drawings/_rels/drawing3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67"/></Relationships>
</file>

<file path=xl/drawings/_rels/drawing3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70"/></Relationships>
</file>

<file path=xl/drawings/_rels/drawing3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71"/></Relationships>
</file>

<file path=xl/drawings/_rels/drawing3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72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3"/></Relationships>
</file>

<file path=xl/drawings/_rels/drawing40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73"/></Relationships>
</file>

<file path=xl/drawings/_rels/drawing4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74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4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hyperlink" Target="#Sommaire!B15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Sommaire!B16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Sommaire!B17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hyperlink" Target="#Sommaire!B1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190500</xdr:rowOff>
    </xdr:from>
    <xdr:to>
      <xdr:col>1</xdr:col>
      <xdr:colOff>971550</xdr:colOff>
      <xdr:row>5</xdr:row>
      <xdr:rowOff>66675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6861A15-6174-40FA-9657-31AD5D916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75" y="190500"/>
          <a:ext cx="1095375" cy="7239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8E1819-30A3-4B3D-9DAA-14502C65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610A97B-5DCD-4159-8A30-67C38A956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42605B3-30FA-4D8D-A01A-48E669DFC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F0435E-6C65-40F8-A14C-03F800C72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A8C7574-110C-44D2-B113-95902A513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C7E9A7-75AD-4A1F-A268-F1C27D423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9690FD-8928-4DF7-BAE3-1F0CDD1C4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141381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2818CFF-4E9A-4FF6-8CA7-2FCFBE132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23A7614-ADA3-4C1D-A5B4-77CA78192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E8EC60-CB97-4312-89DB-BE55F39377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BB5BD7-F53C-42A1-8631-125B843A8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C1784AD-7322-45C5-B3C2-650F6B61C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973967-C5E5-488B-80AE-4E4BFB82F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F4014F2-7CBB-4E5C-A502-D71EA609B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5284624-8C23-4C0F-87E9-7835F3D3E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8C02F6-133D-436C-9984-5EB4D27AD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52F109-B4A6-4DB7-88FD-965674DE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5D99BD8-7385-407E-B7BC-D7C11A529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D463D1-8CE2-4E9F-A933-98D6991DC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8C1A07-779D-4BD0-B904-415457ECD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D6D1ED-B3B5-4DFB-B0D0-C2A4738A2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56DDB4-EB52-4A47-BA84-6E59C8B24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E8ED713-1641-444A-AE74-14F947A1E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0400209-E5B9-450A-9A27-75DE4AC27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841C65-1DB5-4346-9B58-D8B18EDE6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427F94-062F-4A57-92D2-808D79FFC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C07EEE9-D1EA-4B7D-9108-584B913CD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121018-41B8-4216-A60D-13EF17C83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345ED7D-D5DB-4A67-AC49-E6193A847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9A96DB3-EBDA-4C63-BF81-CFCEAF39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AA52B1-C702-4555-9050-9391B55E2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542925</xdr:colOff>
      <xdr:row>1</xdr:row>
      <xdr:rowOff>142874</xdr:rowOff>
    </xdr:to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9AC3F30-6D99-40AC-90B7-E0BE8CCD8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925" cy="3428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542591</xdr:colOff>
      <xdr:row>1</xdr:row>
      <xdr:rowOff>141381</xdr:rowOff>
    </xdr:to>
    <xdr:pic>
      <xdr:nvPicPr>
        <xdr:cNvPr id="3" name="Imag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42591" cy="341406"/>
    <xdr:pic>
      <xdr:nvPicPr>
        <xdr:cNvPr id="2" name="Imag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542591" cy="34140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1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theme="0"/>
  </sheetPr>
  <dimension ref="B2:E440"/>
  <sheetViews>
    <sheetView showGridLines="0" showRowColHeaders="0" tabSelected="1" topLeftCell="A15" workbookViewId="0">
      <selection activeCell="B11" sqref="B11"/>
    </sheetView>
  </sheetViews>
  <sheetFormatPr baseColWidth="10" defaultColWidth="11" defaultRowHeight="15.5" outlineLevelRow="1" x14ac:dyDescent="0.35"/>
  <cols>
    <col min="1" max="1" width="6.5" style="2" customWidth="1"/>
    <col min="2" max="2" width="67.33203125" style="2" customWidth="1"/>
    <col min="3" max="16384" width="11" style="2"/>
  </cols>
  <sheetData>
    <row r="2" spans="2:4" x14ac:dyDescent="0.35">
      <c r="B2" s="1" t="s">
        <v>264</v>
      </c>
    </row>
    <row r="3" spans="2:4" x14ac:dyDescent="0.35">
      <c r="B3" s="3" t="s">
        <v>265</v>
      </c>
    </row>
    <row r="4" spans="2:4" ht="19.5" customHeight="1" x14ac:dyDescent="0.35"/>
    <row r="5" spans="2:4" ht="19.5" hidden="1" customHeight="1" x14ac:dyDescent="0.35"/>
    <row r="6" spans="2:4" ht="12" customHeight="1" x14ac:dyDescent="0.35"/>
    <row r="7" spans="2:4" ht="35.25" customHeight="1" x14ac:dyDescent="0.35">
      <c r="B7" s="46" t="s">
        <v>380</v>
      </c>
    </row>
    <row r="8" spans="2:4" ht="12" customHeight="1" x14ac:dyDescent="0.35"/>
    <row r="9" spans="2:4" ht="19.5" customHeight="1" x14ac:dyDescent="0.35">
      <c r="B9" s="266" t="s">
        <v>276</v>
      </c>
    </row>
    <row r="10" spans="2:4" ht="12" customHeight="1" x14ac:dyDescent="0.35"/>
    <row r="11" spans="2:4" s="5" customFormat="1" ht="37.5" customHeight="1" x14ac:dyDescent="0.35">
      <c r="B11" s="4" t="s">
        <v>0</v>
      </c>
      <c r="D11" s="5" t="s">
        <v>41</v>
      </c>
    </row>
    <row r="12" spans="2:4" s="5" customFormat="1" ht="20.25" customHeight="1" outlineLevel="1" x14ac:dyDescent="0.35">
      <c r="B12" s="120" t="s">
        <v>6</v>
      </c>
    </row>
    <row r="13" spans="2:4" s="5" customFormat="1" ht="20.25" customHeight="1" outlineLevel="1" x14ac:dyDescent="0.35">
      <c r="B13" s="120" t="s">
        <v>7</v>
      </c>
    </row>
    <row r="14" spans="2:4" s="5" customFormat="1" ht="20.25" customHeight="1" outlineLevel="1" x14ac:dyDescent="0.35">
      <c r="B14" s="120" t="s">
        <v>8</v>
      </c>
    </row>
    <row r="15" spans="2:4" s="5" customFormat="1" ht="20.25" customHeight="1" outlineLevel="1" x14ac:dyDescent="0.35">
      <c r="B15" s="120" t="s">
        <v>9</v>
      </c>
    </row>
    <row r="16" spans="2:4" s="5" customFormat="1" ht="20.25" customHeight="1" outlineLevel="1" x14ac:dyDescent="0.35">
      <c r="B16" s="120" t="s">
        <v>323</v>
      </c>
    </row>
    <row r="17" spans="2:5" s="5" customFormat="1" ht="20.25" customHeight="1" outlineLevel="1" x14ac:dyDescent="0.35">
      <c r="B17" s="120" t="s">
        <v>324</v>
      </c>
    </row>
    <row r="18" spans="2:5" s="5" customFormat="1" ht="20.25" customHeight="1" outlineLevel="1" x14ac:dyDescent="0.35">
      <c r="B18" s="120" t="s">
        <v>325</v>
      </c>
    </row>
    <row r="19" spans="2:5" s="5" customFormat="1" ht="20.25" customHeight="1" outlineLevel="1" x14ac:dyDescent="0.35">
      <c r="B19" s="120" t="s">
        <v>5</v>
      </c>
      <c r="E19" s="112"/>
    </row>
    <row r="20" spans="2:5" s="5" customFormat="1" ht="20.25" customHeight="1" outlineLevel="1" x14ac:dyDescent="0.35">
      <c r="B20" s="120" t="s">
        <v>10</v>
      </c>
    </row>
    <row r="21" spans="2:5" s="5" customFormat="1" ht="20.25" customHeight="1" outlineLevel="1" x14ac:dyDescent="0.35">
      <c r="B21" s="120" t="s">
        <v>11</v>
      </c>
    </row>
    <row r="22" spans="2:5" s="5" customFormat="1" ht="20.25" customHeight="1" outlineLevel="1" x14ac:dyDescent="0.35">
      <c r="B22" s="120" t="s">
        <v>3</v>
      </c>
    </row>
    <row r="23" spans="2:5" s="5" customFormat="1" ht="20.25" customHeight="1" outlineLevel="1" x14ac:dyDescent="0.35">
      <c r="B23" s="121" t="s">
        <v>326</v>
      </c>
    </row>
    <row r="24" spans="2:5" s="5" customFormat="1" ht="20.25" customHeight="1" outlineLevel="1" x14ac:dyDescent="0.35">
      <c r="B24" s="120" t="s">
        <v>327</v>
      </c>
    </row>
    <row r="25" spans="2:5" ht="21" customHeight="1" outlineLevel="1" x14ac:dyDescent="0.35">
      <c r="B25" s="121" t="s">
        <v>328</v>
      </c>
    </row>
    <row r="26" spans="2:5" ht="21" customHeight="1" outlineLevel="1" x14ac:dyDescent="0.35">
      <c r="B26" s="120" t="s">
        <v>329</v>
      </c>
    </row>
    <row r="27" spans="2:5" ht="20.25" customHeight="1" outlineLevel="1" x14ac:dyDescent="0.35">
      <c r="B27" s="120" t="s">
        <v>12</v>
      </c>
    </row>
    <row r="28" spans="2:5" ht="20.25" customHeight="1" outlineLevel="1" x14ac:dyDescent="0.35">
      <c r="B28" s="120" t="s">
        <v>4</v>
      </c>
    </row>
    <row r="29" spans="2:5" ht="20.25" customHeight="1" outlineLevel="1" x14ac:dyDescent="0.35">
      <c r="B29" s="120" t="s">
        <v>270</v>
      </c>
    </row>
    <row r="30" spans="2:5" ht="20.25" customHeight="1" x14ac:dyDescent="0.35"/>
    <row r="31" spans="2:5" ht="36" customHeight="1" x14ac:dyDescent="0.35">
      <c r="B31" s="4" t="s">
        <v>1</v>
      </c>
    </row>
    <row r="32" spans="2:5" ht="20.25" hidden="1" customHeight="1" outlineLevel="1" x14ac:dyDescent="0.35">
      <c r="B32" s="120" t="s">
        <v>13</v>
      </c>
    </row>
    <row r="33" spans="2:4" ht="16.5" hidden="1" customHeight="1" outlineLevel="1" x14ac:dyDescent="0.35">
      <c r="B33" s="120" t="s">
        <v>14</v>
      </c>
    </row>
    <row r="34" spans="2:4" ht="20.25" hidden="1" customHeight="1" outlineLevel="1" x14ac:dyDescent="0.35">
      <c r="B34" s="120" t="s">
        <v>330</v>
      </c>
    </row>
    <row r="35" spans="2:4" ht="20.25" hidden="1" customHeight="1" outlineLevel="1" x14ac:dyDescent="0.35">
      <c r="B35" s="120" t="s">
        <v>15</v>
      </c>
    </row>
    <row r="36" spans="2:4" ht="20.25" hidden="1" customHeight="1" outlineLevel="1" x14ac:dyDescent="0.35">
      <c r="B36" s="120" t="s">
        <v>16</v>
      </c>
    </row>
    <row r="37" spans="2:4" ht="20.25" hidden="1" customHeight="1" outlineLevel="1" x14ac:dyDescent="0.35">
      <c r="B37" s="120" t="s">
        <v>331</v>
      </c>
    </row>
    <row r="38" spans="2:4" ht="17.25" hidden="1" customHeight="1" outlineLevel="1" x14ac:dyDescent="0.35">
      <c r="B38" s="120" t="s">
        <v>332</v>
      </c>
    </row>
    <row r="39" spans="2:4" ht="19.5" hidden="1" customHeight="1" outlineLevel="1" x14ac:dyDescent="0.35">
      <c r="B39" s="120" t="s">
        <v>17</v>
      </c>
    </row>
    <row r="40" spans="2:4" ht="20.25" hidden="1" customHeight="1" outlineLevel="1" x14ac:dyDescent="0.35">
      <c r="B40" s="120" t="s">
        <v>909</v>
      </c>
    </row>
    <row r="41" spans="2:4" ht="20.25" customHeight="1" collapsed="1" x14ac:dyDescent="0.35"/>
    <row r="42" spans="2:4" ht="35.25" customHeight="1" x14ac:dyDescent="0.35">
      <c r="B42" s="4" t="s">
        <v>2</v>
      </c>
    </row>
    <row r="43" spans="2:4" ht="20.25" customHeight="1" outlineLevel="1" x14ac:dyDescent="0.35">
      <c r="B43" s="120" t="s">
        <v>26</v>
      </c>
    </row>
    <row r="44" spans="2:4" ht="20.25" customHeight="1" outlineLevel="1" x14ac:dyDescent="0.35">
      <c r="B44" s="120" t="s">
        <v>27</v>
      </c>
    </row>
    <row r="45" spans="2:4" ht="17.25" customHeight="1" outlineLevel="1" x14ac:dyDescent="0.35">
      <c r="B45" s="120" t="s">
        <v>18</v>
      </c>
    </row>
    <row r="46" spans="2:4" ht="17.25" customHeight="1" outlineLevel="1" x14ac:dyDescent="0.35">
      <c r="B46" s="120" t="s">
        <v>19</v>
      </c>
      <c r="D46" s="2" t="s">
        <v>28</v>
      </c>
    </row>
    <row r="47" spans="2:4" ht="20.25" customHeight="1" outlineLevel="1" x14ac:dyDescent="0.35">
      <c r="B47" s="120" t="s">
        <v>20</v>
      </c>
    </row>
    <row r="48" spans="2:4" ht="20.25" customHeight="1" outlineLevel="1" x14ac:dyDescent="0.35">
      <c r="B48" s="120" t="s">
        <v>21</v>
      </c>
    </row>
    <row r="49" spans="2:2" ht="19.5" customHeight="1" outlineLevel="1" x14ac:dyDescent="0.35">
      <c r="B49" s="120" t="s">
        <v>22</v>
      </c>
    </row>
    <row r="50" spans="2:2" ht="16.5" customHeight="1" x14ac:dyDescent="0.35"/>
    <row r="51" spans="2:2" ht="33" customHeight="1" x14ac:dyDescent="0.35">
      <c r="B51" s="4" t="s">
        <v>320</v>
      </c>
    </row>
    <row r="52" spans="2:2" ht="20.25" customHeight="1" outlineLevel="1" x14ac:dyDescent="0.35">
      <c r="B52" s="120" t="s">
        <v>23</v>
      </c>
    </row>
    <row r="53" spans="2:2" outlineLevel="1" x14ac:dyDescent="0.35">
      <c r="B53" s="120" t="s">
        <v>382</v>
      </c>
    </row>
    <row r="54" spans="2:2" ht="19.5" customHeight="1" outlineLevel="1" x14ac:dyDescent="0.35">
      <c r="B54" s="120" t="s">
        <v>383</v>
      </c>
    </row>
    <row r="55" spans="2:2" ht="20.25" customHeight="1" outlineLevel="1" x14ac:dyDescent="0.35">
      <c r="B55" s="120" t="s">
        <v>24</v>
      </c>
    </row>
    <row r="56" spans="2:2" ht="19.5" customHeight="1" outlineLevel="1" x14ac:dyDescent="0.35">
      <c r="B56" s="120" t="s">
        <v>25</v>
      </c>
    </row>
    <row r="57" spans="2:2" ht="18.75" customHeight="1" x14ac:dyDescent="0.45">
      <c r="B57" s="6"/>
    </row>
    <row r="58" spans="2:2" ht="21" customHeight="1" x14ac:dyDescent="0.45">
      <c r="B58" s="6"/>
    </row>
    <row r="59" spans="2:2" ht="21" customHeight="1" x14ac:dyDescent="0.45">
      <c r="B59" s="6"/>
    </row>
    <row r="60" spans="2:2" ht="20.5" x14ac:dyDescent="0.45">
      <c r="B60" s="6"/>
    </row>
    <row r="61" spans="2:2" ht="20.5" x14ac:dyDescent="0.45">
      <c r="B61" s="6"/>
    </row>
    <row r="62" spans="2:2" ht="20.5" x14ac:dyDescent="0.45">
      <c r="B62" s="6"/>
    </row>
    <row r="63" spans="2:2" ht="20.5" x14ac:dyDescent="0.45">
      <c r="B63" s="6"/>
    </row>
    <row r="64" spans="2:2" ht="20.5" x14ac:dyDescent="0.45">
      <c r="B64" s="6"/>
    </row>
    <row r="65" spans="2:2" ht="20.5" x14ac:dyDescent="0.45">
      <c r="B65" s="6"/>
    </row>
    <row r="66" spans="2:2" ht="20.5" x14ac:dyDescent="0.45">
      <c r="B66" s="6"/>
    </row>
    <row r="67" spans="2:2" ht="20.5" x14ac:dyDescent="0.45">
      <c r="B67" s="6"/>
    </row>
    <row r="68" spans="2:2" ht="20.5" x14ac:dyDescent="0.45">
      <c r="B68" s="6"/>
    </row>
    <row r="69" spans="2:2" ht="20.5" x14ac:dyDescent="0.45">
      <c r="B69" s="6"/>
    </row>
    <row r="70" spans="2:2" ht="20.5" x14ac:dyDescent="0.45">
      <c r="B70" s="6"/>
    </row>
    <row r="71" spans="2:2" ht="20.5" x14ac:dyDescent="0.45">
      <c r="B71" s="6"/>
    </row>
    <row r="72" spans="2:2" ht="20.5" x14ac:dyDescent="0.45">
      <c r="B72" s="6"/>
    </row>
    <row r="73" spans="2:2" ht="20.5" x14ac:dyDescent="0.45">
      <c r="B73" s="6"/>
    </row>
    <row r="74" spans="2:2" ht="20.5" x14ac:dyDescent="0.45">
      <c r="B74" s="6"/>
    </row>
    <row r="75" spans="2:2" ht="20.5" x14ac:dyDescent="0.45">
      <c r="B75" s="6"/>
    </row>
    <row r="76" spans="2:2" ht="20.5" x14ac:dyDescent="0.45">
      <c r="B76" s="6"/>
    </row>
    <row r="77" spans="2:2" ht="20.5" x14ac:dyDescent="0.45">
      <c r="B77" s="6"/>
    </row>
    <row r="78" spans="2:2" ht="20.5" x14ac:dyDescent="0.45">
      <c r="B78" s="6"/>
    </row>
    <row r="79" spans="2:2" ht="20.5" x14ac:dyDescent="0.45">
      <c r="B79" s="6"/>
    </row>
    <row r="80" spans="2:2" ht="20.5" x14ac:dyDescent="0.45">
      <c r="B80" s="6"/>
    </row>
    <row r="81" spans="2:2" ht="20.5" x14ac:dyDescent="0.45">
      <c r="B81" s="6"/>
    </row>
    <row r="82" spans="2:2" ht="20.5" x14ac:dyDescent="0.45">
      <c r="B82" s="6"/>
    </row>
    <row r="83" spans="2:2" ht="20.5" x14ac:dyDescent="0.45">
      <c r="B83" s="6"/>
    </row>
    <row r="84" spans="2:2" ht="20.5" x14ac:dyDescent="0.45">
      <c r="B84" s="6"/>
    </row>
    <row r="85" spans="2:2" ht="20.5" x14ac:dyDescent="0.45">
      <c r="B85" s="6"/>
    </row>
    <row r="86" spans="2:2" ht="20.5" x14ac:dyDescent="0.45">
      <c r="B86" s="6"/>
    </row>
    <row r="87" spans="2:2" ht="20.5" x14ac:dyDescent="0.45">
      <c r="B87" s="6"/>
    </row>
    <row r="88" spans="2:2" ht="20.5" x14ac:dyDescent="0.45">
      <c r="B88" s="6"/>
    </row>
    <row r="89" spans="2:2" ht="20.5" x14ac:dyDescent="0.45">
      <c r="B89" s="6"/>
    </row>
    <row r="90" spans="2:2" ht="20.5" x14ac:dyDescent="0.45">
      <c r="B90" s="6"/>
    </row>
    <row r="91" spans="2:2" ht="20.5" x14ac:dyDescent="0.45">
      <c r="B91" s="6"/>
    </row>
    <row r="92" spans="2:2" ht="20.5" x14ac:dyDescent="0.45">
      <c r="B92" s="6"/>
    </row>
    <row r="93" spans="2:2" ht="20.5" x14ac:dyDescent="0.45">
      <c r="B93" s="6"/>
    </row>
    <row r="94" spans="2:2" ht="20.5" x14ac:dyDescent="0.45">
      <c r="B94" s="6"/>
    </row>
    <row r="95" spans="2:2" ht="20.5" x14ac:dyDescent="0.45">
      <c r="B95" s="6"/>
    </row>
    <row r="96" spans="2:2" ht="20.5" x14ac:dyDescent="0.45">
      <c r="B96" s="6"/>
    </row>
    <row r="97" spans="2:2" ht="20.5" x14ac:dyDescent="0.45">
      <c r="B97" s="6"/>
    </row>
    <row r="98" spans="2:2" ht="20.5" x14ac:dyDescent="0.45">
      <c r="B98" s="6"/>
    </row>
    <row r="99" spans="2:2" ht="20.5" x14ac:dyDescent="0.45">
      <c r="B99" s="6"/>
    </row>
    <row r="100" spans="2:2" ht="20.5" x14ac:dyDescent="0.45">
      <c r="B100" s="6"/>
    </row>
    <row r="101" spans="2:2" ht="20.5" x14ac:dyDescent="0.45">
      <c r="B101" s="6"/>
    </row>
    <row r="102" spans="2:2" ht="20.5" x14ac:dyDescent="0.45">
      <c r="B102" s="6"/>
    </row>
    <row r="103" spans="2:2" ht="20.5" x14ac:dyDescent="0.45">
      <c r="B103" s="6"/>
    </row>
    <row r="104" spans="2:2" ht="20.5" x14ac:dyDescent="0.45">
      <c r="B104" s="6"/>
    </row>
    <row r="105" spans="2:2" ht="20.5" x14ac:dyDescent="0.45">
      <c r="B105" s="6"/>
    </row>
    <row r="106" spans="2:2" ht="20.5" x14ac:dyDescent="0.45">
      <c r="B106" s="6"/>
    </row>
    <row r="107" spans="2:2" ht="20.5" x14ac:dyDescent="0.45">
      <c r="B107" s="6"/>
    </row>
    <row r="108" spans="2:2" ht="20.5" x14ac:dyDescent="0.45">
      <c r="B108" s="6"/>
    </row>
    <row r="109" spans="2:2" ht="20.5" x14ac:dyDescent="0.45">
      <c r="B109" s="6"/>
    </row>
    <row r="110" spans="2:2" ht="20.5" x14ac:dyDescent="0.45">
      <c r="B110" s="6"/>
    </row>
    <row r="111" spans="2:2" ht="20.5" x14ac:dyDescent="0.45">
      <c r="B111" s="6"/>
    </row>
    <row r="112" spans="2:2" ht="20.5" x14ac:dyDescent="0.45">
      <c r="B112" s="6"/>
    </row>
    <row r="113" spans="2:2" ht="20.5" x14ac:dyDescent="0.45">
      <c r="B113" s="6"/>
    </row>
    <row r="114" spans="2:2" ht="20.5" x14ac:dyDescent="0.45">
      <c r="B114" s="6"/>
    </row>
    <row r="115" spans="2:2" ht="20.5" x14ac:dyDescent="0.45">
      <c r="B115" s="6"/>
    </row>
    <row r="116" spans="2:2" ht="20.5" x14ac:dyDescent="0.45">
      <c r="B116" s="6"/>
    </row>
    <row r="117" spans="2:2" ht="20.5" x14ac:dyDescent="0.45">
      <c r="B117" s="6"/>
    </row>
    <row r="118" spans="2:2" ht="20.5" x14ac:dyDescent="0.45">
      <c r="B118" s="6"/>
    </row>
    <row r="119" spans="2:2" ht="20.5" x14ac:dyDescent="0.45">
      <c r="B119" s="6"/>
    </row>
    <row r="120" spans="2:2" ht="20.5" x14ac:dyDescent="0.45">
      <c r="B120" s="6"/>
    </row>
    <row r="121" spans="2:2" ht="20.5" x14ac:dyDescent="0.45">
      <c r="B121" s="6"/>
    </row>
    <row r="122" spans="2:2" ht="20.5" x14ac:dyDescent="0.45">
      <c r="B122" s="6"/>
    </row>
    <row r="123" spans="2:2" ht="20.5" x14ac:dyDescent="0.45">
      <c r="B123" s="6"/>
    </row>
    <row r="124" spans="2:2" ht="20.5" x14ac:dyDescent="0.45">
      <c r="B124" s="6"/>
    </row>
    <row r="125" spans="2:2" ht="20.5" x14ac:dyDescent="0.45">
      <c r="B125" s="6"/>
    </row>
    <row r="126" spans="2:2" ht="20.5" x14ac:dyDescent="0.45">
      <c r="B126" s="6"/>
    </row>
    <row r="127" spans="2:2" ht="20.5" x14ac:dyDescent="0.45">
      <c r="B127" s="6"/>
    </row>
    <row r="128" spans="2:2" ht="20.5" x14ac:dyDescent="0.45">
      <c r="B128" s="6"/>
    </row>
    <row r="129" spans="2:2" ht="20.5" x14ac:dyDescent="0.45">
      <c r="B129" s="6"/>
    </row>
    <row r="130" spans="2:2" ht="20.5" x14ac:dyDescent="0.45">
      <c r="B130" s="6"/>
    </row>
    <row r="131" spans="2:2" ht="20.5" x14ac:dyDescent="0.45">
      <c r="B131" s="6"/>
    </row>
    <row r="132" spans="2:2" ht="20.5" x14ac:dyDescent="0.45">
      <c r="B132" s="6"/>
    </row>
    <row r="133" spans="2:2" ht="20.5" x14ac:dyDescent="0.45">
      <c r="B133" s="6"/>
    </row>
    <row r="134" spans="2:2" ht="20.5" x14ac:dyDescent="0.45">
      <c r="B134" s="6"/>
    </row>
    <row r="135" spans="2:2" ht="20.5" x14ac:dyDescent="0.45">
      <c r="B135" s="6"/>
    </row>
    <row r="136" spans="2:2" ht="20.5" x14ac:dyDescent="0.45">
      <c r="B136" s="6"/>
    </row>
    <row r="137" spans="2:2" ht="20.5" x14ac:dyDescent="0.45">
      <c r="B137" s="6"/>
    </row>
    <row r="138" spans="2:2" ht="20.5" x14ac:dyDescent="0.45">
      <c r="B138" s="6"/>
    </row>
    <row r="139" spans="2:2" ht="20.5" x14ac:dyDescent="0.45">
      <c r="B139" s="6"/>
    </row>
    <row r="140" spans="2:2" ht="20.5" x14ac:dyDescent="0.45">
      <c r="B140" s="6"/>
    </row>
    <row r="141" spans="2:2" ht="20.5" x14ac:dyDescent="0.45">
      <c r="B141" s="6"/>
    </row>
    <row r="142" spans="2:2" ht="20.5" x14ac:dyDescent="0.45">
      <c r="B142" s="6"/>
    </row>
    <row r="143" spans="2:2" ht="20.5" x14ac:dyDescent="0.45">
      <c r="B143" s="6"/>
    </row>
    <row r="144" spans="2:2" ht="20.5" x14ac:dyDescent="0.45">
      <c r="B144" s="6"/>
    </row>
    <row r="145" spans="2:2" ht="20.5" x14ac:dyDescent="0.45">
      <c r="B145" s="6"/>
    </row>
    <row r="146" spans="2:2" ht="20.5" x14ac:dyDescent="0.45">
      <c r="B146" s="6"/>
    </row>
    <row r="147" spans="2:2" ht="20.5" x14ac:dyDescent="0.45">
      <c r="B147" s="6"/>
    </row>
    <row r="148" spans="2:2" ht="20.5" x14ac:dyDescent="0.45">
      <c r="B148" s="6"/>
    </row>
    <row r="149" spans="2:2" ht="20.5" x14ac:dyDescent="0.45">
      <c r="B149" s="6"/>
    </row>
    <row r="150" spans="2:2" ht="20.5" x14ac:dyDescent="0.45">
      <c r="B150" s="6"/>
    </row>
    <row r="151" spans="2:2" ht="20.5" x14ac:dyDescent="0.45">
      <c r="B151" s="6"/>
    </row>
    <row r="152" spans="2:2" ht="20.5" x14ac:dyDescent="0.45">
      <c r="B152" s="6"/>
    </row>
    <row r="153" spans="2:2" ht="20.5" x14ac:dyDescent="0.45">
      <c r="B153" s="6"/>
    </row>
    <row r="154" spans="2:2" ht="20.5" x14ac:dyDescent="0.45">
      <c r="B154" s="6"/>
    </row>
    <row r="155" spans="2:2" ht="20.5" x14ac:dyDescent="0.45">
      <c r="B155" s="6"/>
    </row>
    <row r="156" spans="2:2" ht="20.5" x14ac:dyDescent="0.45">
      <c r="B156" s="6"/>
    </row>
    <row r="157" spans="2:2" ht="20.5" x14ac:dyDescent="0.45">
      <c r="B157" s="6"/>
    </row>
    <row r="158" spans="2:2" ht="20.5" x14ac:dyDescent="0.45">
      <c r="B158" s="6"/>
    </row>
    <row r="159" spans="2:2" ht="20.5" x14ac:dyDescent="0.45">
      <c r="B159" s="6"/>
    </row>
    <row r="160" spans="2:2" ht="20.5" x14ac:dyDescent="0.45">
      <c r="B160" s="6"/>
    </row>
    <row r="161" spans="2:2" ht="20.5" x14ac:dyDescent="0.45">
      <c r="B161" s="6"/>
    </row>
    <row r="162" spans="2:2" ht="20.5" x14ac:dyDescent="0.45">
      <c r="B162" s="6"/>
    </row>
    <row r="163" spans="2:2" ht="20.5" x14ac:dyDescent="0.45">
      <c r="B163" s="6"/>
    </row>
    <row r="164" spans="2:2" ht="20.5" x14ac:dyDescent="0.45">
      <c r="B164" s="6"/>
    </row>
    <row r="165" spans="2:2" ht="20.5" x14ac:dyDescent="0.45">
      <c r="B165" s="6"/>
    </row>
    <row r="166" spans="2:2" ht="20.5" x14ac:dyDescent="0.45">
      <c r="B166" s="6"/>
    </row>
    <row r="167" spans="2:2" ht="20.5" x14ac:dyDescent="0.45">
      <c r="B167" s="6"/>
    </row>
    <row r="168" spans="2:2" ht="20.5" x14ac:dyDescent="0.45">
      <c r="B168" s="6"/>
    </row>
    <row r="169" spans="2:2" ht="20.5" x14ac:dyDescent="0.45">
      <c r="B169" s="6"/>
    </row>
    <row r="170" spans="2:2" ht="20.5" x14ac:dyDescent="0.45">
      <c r="B170" s="6"/>
    </row>
    <row r="171" spans="2:2" ht="20.5" x14ac:dyDescent="0.45">
      <c r="B171" s="6"/>
    </row>
    <row r="172" spans="2:2" ht="20.5" x14ac:dyDescent="0.45">
      <c r="B172" s="6"/>
    </row>
    <row r="173" spans="2:2" ht="20.5" x14ac:dyDescent="0.45">
      <c r="B173" s="6"/>
    </row>
    <row r="174" spans="2:2" ht="20.5" x14ac:dyDescent="0.45">
      <c r="B174" s="6"/>
    </row>
    <row r="175" spans="2:2" ht="20.5" x14ac:dyDescent="0.45">
      <c r="B175" s="6"/>
    </row>
    <row r="176" spans="2:2" ht="20.5" x14ac:dyDescent="0.45">
      <c r="B176" s="6"/>
    </row>
    <row r="177" spans="2:2" ht="20.5" x14ac:dyDescent="0.45">
      <c r="B177" s="6"/>
    </row>
    <row r="178" spans="2:2" ht="20.5" x14ac:dyDescent="0.45">
      <c r="B178" s="6"/>
    </row>
    <row r="179" spans="2:2" ht="20.5" x14ac:dyDescent="0.45">
      <c r="B179" s="6"/>
    </row>
    <row r="180" spans="2:2" ht="20.5" x14ac:dyDescent="0.45">
      <c r="B180" s="6"/>
    </row>
    <row r="181" spans="2:2" ht="20.5" x14ac:dyDescent="0.45">
      <c r="B181" s="6"/>
    </row>
    <row r="182" spans="2:2" ht="20.5" x14ac:dyDescent="0.45">
      <c r="B182" s="6"/>
    </row>
    <row r="183" spans="2:2" ht="20.5" x14ac:dyDescent="0.45">
      <c r="B183" s="6"/>
    </row>
    <row r="184" spans="2:2" ht="20.5" x14ac:dyDescent="0.45">
      <c r="B184" s="6"/>
    </row>
    <row r="185" spans="2:2" ht="20.5" x14ac:dyDescent="0.45">
      <c r="B185" s="6"/>
    </row>
    <row r="186" spans="2:2" ht="20.5" x14ac:dyDescent="0.45">
      <c r="B186" s="6"/>
    </row>
    <row r="187" spans="2:2" ht="20.5" x14ac:dyDescent="0.45">
      <c r="B187" s="6"/>
    </row>
    <row r="188" spans="2:2" ht="20.5" x14ac:dyDescent="0.45">
      <c r="B188" s="6"/>
    </row>
    <row r="189" spans="2:2" ht="20.5" x14ac:dyDescent="0.45">
      <c r="B189" s="6"/>
    </row>
    <row r="190" spans="2:2" ht="20.5" x14ac:dyDescent="0.45">
      <c r="B190" s="6"/>
    </row>
    <row r="191" spans="2:2" ht="20.5" x14ac:dyDescent="0.45">
      <c r="B191" s="6"/>
    </row>
    <row r="192" spans="2:2" ht="20.5" x14ac:dyDescent="0.45">
      <c r="B192" s="6"/>
    </row>
    <row r="193" spans="2:2" ht="20.5" x14ac:dyDescent="0.45">
      <c r="B193" s="6"/>
    </row>
    <row r="194" spans="2:2" ht="20.5" x14ac:dyDescent="0.45">
      <c r="B194" s="6"/>
    </row>
    <row r="195" spans="2:2" ht="20.5" x14ac:dyDescent="0.45">
      <c r="B195" s="6"/>
    </row>
    <row r="196" spans="2:2" ht="20.5" x14ac:dyDescent="0.45">
      <c r="B196" s="6"/>
    </row>
    <row r="197" spans="2:2" ht="20.5" x14ac:dyDescent="0.45">
      <c r="B197" s="6"/>
    </row>
    <row r="198" spans="2:2" ht="20.5" x14ac:dyDescent="0.45">
      <c r="B198" s="6"/>
    </row>
    <row r="199" spans="2:2" ht="20.5" x14ac:dyDescent="0.45">
      <c r="B199" s="6"/>
    </row>
    <row r="200" spans="2:2" ht="20.5" x14ac:dyDescent="0.45">
      <c r="B200" s="6"/>
    </row>
    <row r="201" spans="2:2" ht="20.5" x14ac:dyDescent="0.45">
      <c r="B201" s="6"/>
    </row>
    <row r="202" spans="2:2" ht="20.5" x14ac:dyDescent="0.45">
      <c r="B202" s="6"/>
    </row>
    <row r="203" spans="2:2" ht="20.5" x14ac:dyDescent="0.45">
      <c r="B203" s="6"/>
    </row>
    <row r="204" spans="2:2" ht="20.5" x14ac:dyDescent="0.45">
      <c r="B204" s="6"/>
    </row>
    <row r="205" spans="2:2" ht="20.5" x14ac:dyDescent="0.45">
      <c r="B205" s="6"/>
    </row>
    <row r="206" spans="2:2" ht="20.5" x14ac:dyDescent="0.45">
      <c r="B206" s="6"/>
    </row>
    <row r="207" spans="2:2" ht="20.5" x14ac:dyDescent="0.45">
      <c r="B207" s="6"/>
    </row>
    <row r="208" spans="2:2" ht="20.5" x14ac:dyDescent="0.45">
      <c r="B208" s="6"/>
    </row>
    <row r="209" spans="2:2" ht="20.5" x14ac:dyDescent="0.45">
      <c r="B209" s="6"/>
    </row>
    <row r="210" spans="2:2" ht="20.5" x14ac:dyDescent="0.45">
      <c r="B210" s="6"/>
    </row>
    <row r="211" spans="2:2" ht="20.5" x14ac:dyDescent="0.45">
      <c r="B211" s="6"/>
    </row>
    <row r="212" spans="2:2" ht="20.5" x14ac:dyDescent="0.45">
      <c r="B212" s="6"/>
    </row>
    <row r="213" spans="2:2" ht="20.5" x14ac:dyDescent="0.45">
      <c r="B213" s="6"/>
    </row>
    <row r="214" spans="2:2" ht="20.5" x14ac:dyDescent="0.45">
      <c r="B214" s="6"/>
    </row>
    <row r="215" spans="2:2" ht="20.5" x14ac:dyDescent="0.45">
      <c r="B215" s="6"/>
    </row>
    <row r="216" spans="2:2" ht="20.5" x14ac:dyDescent="0.45">
      <c r="B216" s="6"/>
    </row>
    <row r="217" spans="2:2" ht="20.5" x14ac:dyDescent="0.45">
      <c r="B217" s="6"/>
    </row>
    <row r="218" spans="2:2" ht="20.5" x14ac:dyDescent="0.45">
      <c r="B218" s="6"/>
    </row>
    <row r="219" spans="2:2" ht="20.5" x14ac:dyDescent="0.45">
      <c r="B219" s="6"/>
    </row>
    <row r="220" spans="2:2" ht="20.5" x14ac:dyDescent="0.45">
      <c r="B220" s="6"/>
    </row>
    <row r="221" spans="2:2" ht="20.5" x14ac:dyDescent="0.45">
      <c r="B221" s="6"/>
    </row>
    <row r="222" spans="2:2" ht="20.5" x14ac:dyDescent="0.45">
      <c r="B222" s="6"/>
    </row>
    <row r="223" spans="2:2" ht="20.5" x14ac:dyDescent="0.45">
      <c r="B223" s="6"/>
    </row>
    <row r="224" spans="2:2" ht="20.5" x14ac:dyDescent="0.45">
      <c r="B224" s="6"/>
    </row>
    <row r="225" spans="2:2" ht="20.5" x14ac:dyDescent="0.45">
      <c r="B225" s="6"/>
    </row>
    <row r="226" spans="2:2" ht="20.5" x14ac:dyDescent="0.45">
      <c r="B226" s="6"/>
    </row>
    <row r="227" spans="2:2" ht="20.5" x14ac:dyDescent="0.45">
      <c r="B227" s="6"/>
    </row>
    <row r="228" spans="2:2" ht="20.5" x14ac:dyDescent="0.45">
      <c r="B228" s="6"/>
    </row>
    <row r="229" spans="2:2" ht="20.5" x14ac:dyDescent="0.45">
      <c r="B229" s="6"/>
    </row>
    <row r="230" spans="2:2" ht="20.5" x14ac:dyDescent="0.45">
      <c r="B230" s="6"/>
    </row>
    <row r="231" spans="2:2" ht="20.5" x14ac:dyDescent="0.45">
      <c r="B231" s="6"/>
    </row>
    <row r="232" spans="2:2" ht="20.5" x14ac:dyDescent="0.45">
      <c r="B232" s="6"/>
    </row>
    <row r="233" spans="2:2" ht="20.5" x14ac:dyDescent="0.45">
      <c r="B233" s="6"/>
    </row>
    <row r="234" spans="2:2" ht="20.5" x14ac:dyDescent="0.45">
      <c r="B234" s="6"/>
    </row>
    <row r="235" spans="2:2" ht="20.5" x14ac:dyDescent="0.45">
      <c r="B235" s="6"/>
    </row>
    <row r="236" spans="2:2" ht="20.5" x14ac:dyDescent="0.45">
      <c r="B236" s="6"/>
    </row>
    <row r="237" spans="2:2" ht="20.5" x14ac:dyDescent="0.45">
      <c r="B237" s="6"/>
    </row>
    <row r="238" spans="2:2" ht="20.5" x14ac:dyDescent="0.45">
      <c r="B238" s="6"/>
    </row>
    <row r="239" spans="2:2" ht="20.5" x14ac:dyDescent="0.45">
      <c r="B239" s="6"/>
    </row>
    <row r="240" spans="2:2" ht="20.5" x14ac:dyDescent="0.45">
      <c r="B240" s="6"/>
    </row>
    <row r="241" spans="2:2" ht="20.5" x14ac:dyDescent="0.45">
      <c r="B241" s="6"/>
    </row>
    <row r="242" spans="2:2" ht="20.5" x14ac:dyDescent="0.45">
      <c r="B242" s="6"/>
    </row>
    <row r="243" spans="2:2" ht="20.5" x14ac:dyDescent="0.45">
      <c r="B243" s="6"/>
    </row>
    <row r="244" spans="2:2" ht="20.5" x14ac:dyDescent="0.45">
      <c r="B244" s="6"/>
    </row>
    <row r="245" spans="2:2" ht="20.5" x14ac:dyDescent="0.45">
      <c r="B245" s="6"/>
    </row>
    <row r="246" spans="2:2" ht="20.5" x14ac:dyDescent="0.45">
      <c r="B246" s="6"/>
    </row>
    <row r="247" spans="2:2" ht="20.5" x14ac:dyDescent="0.45">
      <c r="B247" s="6"/>
    </row>
    <row r="248" spans="2:2" ht="20.5" x14ac:dyDescent="0.45">
      <c r="B248" s="6"/>
    </row>
    <row r="249" spans="2:2" ht="20.5" x14ac:dyDescent="0.45">
      <c r="B249" s="6"/>
    </row>
    <row r="250" spans="2:2" ht="20.5" x14ac:dyDescent="0.45">
      <c r="B250" s="6"/>
    </row>
    <row r="251" spans="2:2" ht="20.5" x14ac:dyDescent="0.45">
      <c r="B251" s="6"/>
    </row>
    <row r="252" spans="2:2" ht="20.5" x14ac:dyDescent="0.45">
      <c r="B252" s="6"/>
    </row>
    <row r="253" spans="2:2" ht="20.5" x14ac:dyDescent="0.45">
      <c r="B253" s="6"/>
    </row>
    <row r="254" spans="2:2" ht="20.5" x14ac:dyDescent="0.45">
      <c r="B254" s="6"/>
    </row>
    <row r="255" spans="2:2" ht="20.5" x14ac:dyDescent="0.45">
      <c r="B255" s="6"/>
    </row>
    <row r="256" spans="2:2" ht="20.5" x14ac:dyDescent="0.45">
      <c r="B256" s="6"/>
    </row>
    <row r="257" spans="2:2" ht="20.5" x14ac:dyDescent="0.45">
      <c r="B257" s="6"/>
    </row>
    <row r="258" spans="2:2" ht="20.5" x14ac:dyDescent="0.45">
      <c r="B258" s="6"/>
    </row>
    <row r="259" spans="2:2" ht="20.5" x14ac:dyDescent="0.45">
      <c r="B259" s="6"/>
    </row>
    <row r="260" spans="2:2" ht="20.5" x14ac:dyDescent="0.45">
      <c r="B260" s="6"/>
    </row>
    <row r="261" spans="2:2" ht="20.5" x14ac:dyDescent="0.45">
      <c r="B261" s="6"/>
    </row>
    <row r="262" spans="2:2" ht="20.5" x14ac:dyDescent="0.45">
      <c r="B262" s="6"/>
    </row>
    <row r="263" spans="2:2" ht="20.5" x14ac:dyDescent="0.45">
      <c r="B263" s="6"/>
    </row>
    <row r="264" spans="2:2" ht="20.5" x14ac:dyDescent="0.45">
      <c r="B264" s="6"/>
    </row>
    <row r="265" spans="2:2" ht="20.5" x14ac:dyDescent="0.45">
      <c r="B265" s="6"/>
    </row>
    <row r="266" spans="2:2" ht="20.5" x14ac:dyDescent="0.45">
      <c r="B266" s="6"/>
    </row>
    <row r="267" spans="2:2" ht="20.5" x14ac:dyDescent="0.45">
      <c r="B267" s="6"/>
    </row>
    <row r="268" spans="2:2" ht="20.5" x14ac:dyDescent="0.45">
      <c r="B268" s="6"/>
    </row>
    <row r="269" spans="2:2" ht="20.5" x14ac:dyDescent="0.45">
      <c r="B269" s="6"/>
    </row>
    <row r="270" spans="2:2" ht="20.5" x14ac:dyDescent="0.45">
      <c r="B270" s="6"/>
    </row>
    <row r="271" spans="2:2" ht="20.5" x14ac:dyDescent="0.45">
      <c r="B271" s="6"/>
    </row>
    <row r="272" spans="2:2" ht="20.5" x14ac:dyDescent="0.45">
      <c r="B272" s="6"/>
    </row>
    <row r="273" spans="2:2" ht="20.5" x14ac:dyDescent="0.45">
      <c r="B273" s="6"/>
    </row>
    <row r="274" spans="2:2" ht="20.5" x14ac:dyDescent="0.45">
      <c r="B274" s="6"/>
    </row>
    <row r="275" spans="2:2" ht="20.5" x14ac:dyDescent="0.45">
      <c r="B275" s="6"/>
    </row>
    <row r="276" spans="2:2" ht="20.5" x14ac:dyDescent="0.45">
      <c r="B276" s="6"/>
    </row>
    <row r="277" spans="2:2" ht="20.5" x14ac:dyDescent="0.45">
      <c r="B277" s="6"/>
    </row>
    <row r="278" spans="2:2" ht="20.5" x14ac:dyDescent="0.45">
      <c r="B278" s="6"/>
    </row>
    <row r="279" spans="2:2" ht="20.5" x14ac:dyDescent="0.45">
      <c r="B279" s="6"/>
    </row>
    <row r="280" spans="2:2" ht="20.5" x14ac:dyDescent="0.45">
      <c r="B280" s="6"/>
    </row>
    <row r="281" spans="2:2" ht="20.5" x14ac:dyDescent="0.45">
      <c r="B281" s="6"/>
    </row>
    <row r="282" spans="2:2" ht="20.5" x14ac:dyDescent="0.45">
      <c r="B282" s="6"/>
    </row>
    <row r="283" spans="2:2" ht="20.5" x14ac:dyDescent="0.45">
      <c r="B283" s="6"/>
    </row>
    <row r="284" spans="2:2" ht="20.5" x14ac:dyDescent="0.45">
      <c r="B284" s="6"/>
    </row>
    <row r="285" spans="2:2" ht="20.5" x14ac:dyDescent="0.45">
      <c r="B285" s="6"/>
    </row>
    <row r="286" spans="2:2" ht="20.5" x14ac:dyDescent="0.45">
      <c r="B286" s="6"/>
    </row>
    <row r="287" spans="2:2" ht="20.5" x14ac:dyDescent="0.45">
      <c r="B287" s="6"/>
    </row>
    <row r="288" spans="2:2" ht="20.5" x14ac:dyDescent="0.45">
      <c r="B288" s="6"/>
    </row>
    <row r="289" spans="2:2" ht="20.5" x14ac:dyDescent="0.45">
      <c r="B289" s="6"/>
    </row>
    <row r="290" spans="2:2" ht="20.5" x14ac:dyDescent="0.45">
      <c r="B290" s="6"/>
    </row>
    <row r="291" spans="2:2" ht="20.5" x14ac:dyDescent="0.45">
      <c r="B291" s="6"/>
    </row>
    <row r="292" spans="2:2" ht="20.5" x14ac:dyDescent="0.45">
      <c r="B292" s="6"/>
    </row>
    <row r="293" spans="2:2" ht="20.5" x14ac:dyDescent="0.45">
      <c r="B293" s="6"/>
    </row>
    <row r="294" spans="2:2" ht="20.5" x14ac:dyDescent="0.45">
      <c r="B294" s="6"/>
    </row>
    <row r="295" spans="2:2" ht="20.5" x14ac:dyDescent="0.45">
      <c r="B295" s="6"/>
    </row>
    <row r="296" spans="2:2" ht="20.5" x14ac:dyDescent="0.45">
      <c r="B296" s="6"/>
    </row>
    <row r="297" spans="2:2" ht="20.5" x14ac:dyDescent="0.45">
      <c r="B297" s="6"/>
    </row>
    <row r="298" spans="2:2" ht="20.5" x14ac:dyDescent="0.45">
      <c r="B298" s="6"/>
    </row>
    <row r="299" spans="2:2" ht="20.5" x14ac:dyDescent="0.45">
      <c r="B299" s="6"/>
    </row>
    <row r="300" spans="2:2" ht="20.5" x14ac:dyDescent="0.45">
      <c r="B300" s="6"/>
    </row>
    <row r="301" spans="2:2" ht="20.5" x14ac:dyDescent="0.45">
      <c r="B301" s="6"/>
    </row>
    <row r="302" spans="2:2" ht="20.5" x14ac:dyDescent="0.45">
      <c r="B302" s="6"/>
    </row>
    <row r="303" spans="2:2" ht="20.5" x14ac:dyDescent="0.45">
      <c r="B303" s="6"/>
    </row>
    <row r="304" spans="2:2" ht="20.5" x14ac:dyDescent="0.45">
      <c r="B304" s="6"/>
    </row>
    <row r="305" spans="2:2" ht="20.5" x14ac:dyDescent="0.45">
      <c r="B305" s="6"/>
    </row>
    <row r="306" spans="2:2" ht="20.5" x14ac:dyDescent="0.45">
      <c r="B306" s="6"/>
    </row>
    <row r="307" spans="2:2" ht="20.5" x14ac:dyDescent="0.45">
      <c r="B307" s="6"/>
    </row>
    <row r="308" spans="2:2" ht="20.5" x14ac:dyDescent="0.45">
      <c r="B308" s="6"/>
    </row>
    <row r="309" spans="2:2" ht="20.5" x14ac:dyDescent="0.45">
      <c r="B309" s="6"/>
    </row>
    <row r="310" spans="2:2" ht="20.5" x14ac:dyDescent="0.45">
      <c r="B310" s="6"/>
    </row>
    <row r="311" spans="2:2" ht="20.5" x14ac:dyDescent="0.45">
      <c r="B311" s="6"/>
    </row>
    <row r="312" spans="2:2" ht="20.5" x14ac:dyDescent="0.45">
      <c r="B312" s="6"/>
    </row>
    <row r="313" spans="2:2" ht="20.5" x14ac:dyDescent="0.45">
      <c r="B313" s="6"/>
    </row>
    <row r="314" spans="2:2" ht="20.5" x14ac:dyDescent="0.45">
      <c r="B314" s="6"/>
    </row>
    <row r="315" spans="2:2" ht="20.5" x14ac:dyDescent="0.45">
      <c r="B315" s="6"/>
    </row>
    <row r="316" spans="2:2" ht="20.5" x14ac:dyDescent="0.45">
      <c r="B316" s="6"/>
    </row>
    <row r="317" spans="2:2" ht="20.5" x14ac:dyDescent="0.45">
      <c r="B317" s="6"/>
    </row>
    <row r="318" spans="2:2" ht="20.5" x14ac:dyDescent="0.45">
      <c r="B318" s="6"/>
    </row>
    <row r="319" spans="2:2" ht="20.5" x14ac:dyDescent="0.45">
      <c r="B319" s="6"/>
    </row>
    <row r="320" spans="2:2" ht="20.5" x14ac:dyDescent="0.45">
      <c r="B320" s="6"/>
    </row>
    <row r="321" spans="2:2" ht="20.5" x14ac:dyDescent="0.45">
      <c r="B321" s="6"/>
    </row>
    <row r="322" spans="2:2" ht="20.5" x14ac:dyDescent="0.45">
      <c r="B322" s="6"/>
    </row>
    <row r="323" spans="2:2" ht="20.5" x14ac:dyDescent="0.45">
      <c r="B323" s="6"/>
    </row>
    <row r="324" spans="2:2" ht="20.5" x14ac:dyDescent="0.45">
      <c r="B324" s="6"/>
    </row>
    <row r="325" spans="2:2" ht="20.5" x14ac:dyDescent="0.45">
      <c r="B325" s="6"/>
    </row>
    <row r="326" spans="2:2" ht="20.5" x14ac:dyDescent="0.45">
      <c r="B326" s="6"/>
    </row>
    <row r="327" spans="2:2" ht="20.5" x14ac:dyDescent="0.45">
      <c r="B327" s="6"/>
    </row>
    <row r="328" spans="2:2" ht="20.5" x14ac:dyDescent="0.45">
      <c r="B328" s="6"/>
    </row>
    <row r="329" spans="2:2" ht="20.5" x14ac:dyDescent="0.45">
      <c r="B329" s="6"/>
    </row>
    <row r="330" spans="2:2" ht="20.5" x14ac:dyDescent="0.45">
      <c r="B330" s="6"/>
    </row>
    <row r="331" spans="2:2" ht="20.5" x14ac:dyDescent="0.45">
      <c r="B331" s="6"/>
    </row>
    <row r="332" spans="2:2" ht="20.5" x14ac:dyDescent="0.45">
      <c r="B332" s="6"/>
    </row>
    <row r="333" spans="2:2" ht="20.5" x14ac:dyDescent="0.45">
      <c r="B333" s="6"/>
    </row>
    <row r="334" spans="2:2" ht="20.5" x14ac:dyDescent="0.45">
      <c r="B334" s="6"/>
    </row>
    <row r="335" spans="2:2" ht="20.5" x14ac:dyDescent="0.45">
      <c r="B335" s="6"/>
    </row>
    <row r="336" spans="2:2" ht="20.5" x14ac:dyDescent="0.45">
      <c r="B336" s="6"/>
    </row>
    <row r="337" spans="2:2" ht="20.5" x14ac:dyDescent="0.45">
      <c r="B337" s="6"/>
    </row>
    <row r="338" spans="2:2" ht="20.5" x14ac:dyDescent="0.45">
      <c r="B338" s="6"/>
    </row>
    <row r="339" spans="2:2" ht="20.5" x14ac:dyDescent="0.45">
      <c r="B339" s="6"/>
    </row>
    <row r="340" spans="2:2" ht="20.5" x14ac:dyDescent="0.45">
      <c r="B340" s="6"/>
    </row>
    <row r="341" spans="2:2" ht="20.5" x14ac:dyDescent="0.45">
      <c r="B341" s="6"/>
    </row>
    <row r="342" spans="2:2" ht="20.5" x14ac:dyDescent="0.45">
      <c r="B342" s="6"/>
    </row>
    <row r="343" spans="2:2" ht="20.5" x14ac:dyDescent="0.45">
      <c r="B343" s="6"/>
    </row>
    <row r="344" spans="2:2" ht="20.5" x14ac:dyDescent="0.45">
      <c r="B344" s="6"/>
    </row>
    <row r="345" spans="2:2" ht="20.5" x14ac:dyDescent="0.45">
      <c r="B345" s="6"/>
    </row>
    <row r="346" spans="2:2" ht="20.5" x14ac:dyDescent="0.45">
      <c r="B346" s="6"/>
    </row>
    <row r="347" spans="2:2" ht="20.5" x14ac:dyDescent="0.45">
      <c r="B347" s="6"/>
    </row>
    <row r="348" spans="2:2" ht="20.5" x14ac:dyDescent="0.45">
      <c r="B348" s="6"/>
    </row>
    <row r="349" spans="2:2" ht="20.5" x14ac:dyDescent="0.45">
      <c r="B349" s="6"/>
    </row>
    <row r="350" spans="2:2" ht="20.5" x14ac:dyDescent="0.45">
      <c r="B350" s="6"/>
    </row>
    <row r="351" spans="2:2" ht="20.5" x14ac:dyDescent="0.45">
      <c r="B351" s="6"/>
    </row>
    <row r="352" spans="2:2" ht="20.5" x14ac:dyDescent="0.45">
      <c r="B352" s="6"/>
    </row>
    <row r="353" spans="2:2" ht="20.5" x14ac:dyDescent="0.45">
      <c r="B353" s="6"/>
    </row>
    <row r="354" spans="2:2" ht="20.5" x14ac:dyDescent="0.45">
      <c r="B354" s="6"/>
    </row>
    <row r="355" spans="2:2" ht="20.5" x14ac:dyDescent="0.45">
      <c r="B355" s="6"/>
    </row>
    <row r="356" spans="2:2" ht="20.5" x14ac:dyDescent="0.45">
      <c r="B356" s="6"/>
    </row>
    <row r="357" spans="2:2" ht="20.5" x14ac:dyDescent="0.45">
      <c r="B357" s="6"/>
    </row>
    <row r="358" spans="2:2" ht="20.5" x14ac:dyDescent="0.45">
      <c r="B358" s="6"/>
    </row>
    <row r="359" spans="2:2" ht="20.5" x14ac:dyDescent="0.45">
      <c r="B359" s="6"/>
    </row>
    <row r="360" spans="2:2" ht="20.5" x14ac:dyDescent="0.45">
      <c r="B360" s="6"/>
    </row>
    <row r="361" spans="2:2" ht="20.5" x14ac:dyDescent="0.45">
      <c r="B361" s="6"/>
    </row>
    <row r="362" spans="2:2" ht="20.5" x14ac:dyDescent="0.45">
      <c r="B362" s="6"/>
    </row>
    <row r="363" spans="2:2" ht="20.5" x14ac:dyDescent="0.45">
      <c r="B363" s="6"/>
    </row>
    <row r="364" spans="2:2" ht="20.5" x14ac:dyDescent="0.45">
      <c r="B364" s="6"/>
    </row>
    <row r="365" spans="2:2" ht="20.5" x14ac:dyDescent="0.45">
      <c r="B365" s="6"/>
    </row>
    <row r="366" spans="2:2" ht="20.5" x14ac:dyDescent="0.45">
      <c r="B366" s="6"/>
    </row>
    <row r="367" spans="2:2" ht="20.5" x14ac:dyDescent="0.45">
      <c r="B367" s="6"/>
    </row>
    <row r="368" spans="2:2" ht="20.5" x14ac:dyDescent="0.45">
      <c r="B368" s="6"/>
    </row>
    <row r="369" spans="2:2" ht="20.5" x14ac:dyDescent="0.45">
      <c r="B369" s="6"/>
    </row>
    <row r="370" spans="2:2" ht="20.5" x14ac:dyDescent="0.45">
      <c r="B370" s="6"/>
    </row>
    <row r="371" spans="2:2" ht="20.5" x14ac:dyDescent="0.45">
      <c r="B371" s="6"/>
    </row>
    <row r="372" spans="2:2" ht="20.5" x14ac:dyDescent="0.45">
      <c r="B372" s="6"/>
    </row>
    <row r="373" spans="2:2" ht="20.5" x14ac:dyDescent="0.45">
      <c r="B373" s="6"/>
    </row>
    <row r="374" spans="2:2" ht="20.5" x14ac:dyDescent="0.45">
      <c r="B374" s="6"/>
    </row>
    <row r="375" spans="2:2" ht="20.5" x14ac:dyDescent="0.45">
      <c r="B375" s="6"/>
    </row>
    <row r="376" spans="2:2" ht="20.5" x14ac:dyDescent="0.45">
      <c r="B376" s="6"/>
    </row>
    <row r="377" spans="2:2" ht="20.5" x14ac:dyDescent="0.45">
      <c r="B377" s="6"/>
    </row>
    <row r="378" spans="2:2" ht="20.5" x14ac:dyDescent="0.45">
      <c r="B378" s="6"/>
    </row>
    <row r="379" spans="2:2" ht="20.5" x14ac:dyDescent="0.45">
      <c r="B379" s="6"/>
    </row>
    <row r="380" spans="2:2" ht="20.5" x14ac:dyDescent="0.45">
      <c r="B380" s="6"/>
    </row>
    <row r="381" spans="2:2" ht="20.5" x14ac:dyDescent="0.45">
      <c r="B381" s="6"/>
    </row>
    <row r="382" spans="2:2" ht="20.5" x14ac:dyDescent="0.45">
      <c r="B382" s="6"/>
    </row>
    <row r="383" spans="2:2" ht="20.5" x14ac:dyDescent="0.45">
      <c r="B383" s="6"/>
    </row>
    <row r="384" spans="2:2" ht="20.5" x14ac:dyDescent="0.45">
      <c r="B384" s="6"/>
    </row>
    <row r="385" spans="2:2" ht="20.5" x14ac:dyDescent="0.45">
      <c r="B385" s="6"/>
    </row>
    <row r="386" spans="2:2" ht="20.5" x14ac:dyDescent="0.45">
      <c r="B386" s="6"/>
    </row>
    <row r="387" spans="2:2" ht="20.5" x14ac:dyDescent="0.45">
      <c r="B387" s="6"/>
    </row>
    <row r="388" spans="2:2" ht="20.5" x14ac:dyDescent="0.45">
      <c r="B388" s="6"/>
    </row>
    <row r="389" spans="2:2" ht="20.5" x14ac:dyDescent="0.45">
      <c r="B389" s="6"/>
    </row>
    <row r="390" spans="2:2" ht="20.5" x14ac:dyDescent="0.45">
      <c r="B390" s="6"/>
    </row>
    <row r="391" spans="2:2" ht="20.5" x14ac:dyDescent="0.45">
      <c r="B391" s="6"/>
    </row>
    <row r="392" spans="2:2" ht="20.5" x14ac:dyDescent="0.45">
      <c r="B392" s="6"/>
    </row>
    <row r="393" spans="2:2" ht="20.5" x14ac:dyDescent="0.45">
      <c r="B393" s="6"/>
    </row>
    <row r="394" spans="2:2" ht="20.5" x14ac:dyDescent="0.45">
      <c r="B394" s="6"/>
    </row>
    <row r="395" spans="2:2" ht="20.5" x14ac:dyDescent="0.45">
      <c r="B395" s="6"/>
    </row>
    <row r="396" spans="2:2" ht="20.5" x14ac:dyDescent="0.45">
      <c r="B396" s="6"/>
    </row>
    <row r="397" spans="2:2" ht="20.5" x14ac:dyDescent="0.45">
      <c r="B397" s="6"/>
    </row>
    <row r="398" spans="2:2" ht="20.5" x14ac:dyDescent="0.45">
      <c r="B398" s="6"/>
    </row>
    <row r="399" spans="2:2" ht="20.5" x14ac:dyDescent="0.45">
      <c r="B399" s="6"/>
    </row>
    <row r="400" spans="2:2" ht="20.5" x14ac:dyDescent="0.45">
      <c r="B400" s="6"/>
    </row>
    <row r="401" spans="2:2" ht="20.5" x14ac:dyDescent="0.45">
      <c r="B401" s="6"/>
    </row>
    <row r="402" spans="2:2" ht="20.5" x14ac:dyDescent="0.45">
      <c r="B402" s="6"/>
    </row>
    <row r="403" spans="2:2" ht="20.5" x14ac:dyDescent="0.45">
      <c r="B403" s="6"/>
    </row>
    <row r="404" spans="2:2" ht="20.5" x14ac:dyDescent="0.45">
      <c r="B404" s="6"/>
    </row>
    <row r="405" spans="2:2" ht="20.5" x14ac:dyDescent="0.45">
      <c r="B405" s="6"/>
    </row>
    <row r="406" spans="2:2" ht="20.5" x14ac:dyDescent="0.45">
      <c r="B406" s="6"/>
    </row>
    <row r="407" spans="2:2" ht="20.5" x14ac:dyDescent="0.45">
      <c r="B407" s="6"/>
    </row>
    <row r="408" spans="2:2" ht="20.5" x14ac:dyDescent="0.45">
      <c r="B408" s="6"/>
    </row>
    <row r="409" spans="2:2" ht="20.5" x14ac:dyDescent="0.45">
      <c r="B409" s="6"/>
    </row>
    <row r="410" spans="2:2" ht="20.5" x14ac:dyDescent="0.45">
      <c r="B410" s="6"/>
    </row>
    <row r="411" spans="2:2" ht="20.5" x14ac:dyDescent="0.45">
      <c r="B411" s="6"/>
    </row>
    <row r="412" spans="2:2" ht="20.5" x14ac:dyDescent="0.45">
      <c r="B412" s="6"/>
    </row>
    <row r="413" spans="2:2" ht="20.5" x14ac:dyDescent="0.45">
      <c r="B413" s="6"/>
    </row>
    <row r="414" spans="2:2" ht="20.5" x14ac:dyDescent="0.45">
      <c r="B414" s="6"/>
    </row>
    <row r="415" spans="2:2" ht="20.5" x14ac:dyDescent="0.45">
      <c r="B415" s="6"/>
    </row>
    <row r="416" spans="2:2" ht="20.5" x14ac:dyDescent="0.45">
      <c r="B416" s="6"/>
    </row>
    <row r="417" spans="2:2" ht="20.5" x14ac:dyDescent="0.45">
      <c r="B417" s="6"/>
    </row>
    <row r="418" spans="2:2" ht="20.5" x14ac:dyDescent="0.45">
      <c r="B418" s="6"/>
    </row>
    <row r="419" spans="2:2" ht="20.5" x14ac:dyDescent="0.45">
      <c r="B419" s="6"/>
    </row>
    <row r="420" spans="2:2" ht="20.5" x14ac:dyDescent="0.45">
      <c r="B420" s="6"/>
    </row>
    <row r="421" spans="2:2" ht="20.5" x14ac:dyDescent="0.45">
      <c r="B421" s="6"/>
    </row>
    <row r="422" spans="2:2" ht="20.5" x14ac:dyDescent="0.45">
      <c r="B422" s="6"/>
    </row>
    <row r="423" spans="2:2" ht="20.5" x14ac:dyDescent="0.45">
      <c r="B423" s="6"/>
    </row>
    <row r="424" spans="2:2" ht="20.5" x14ac:dyDescent="0.45">
      <c r="B424" s="6"/>
    </row>
    <row r="425" spans="2:2" ht="20.5" x14ac:dyDescent="0.45">
      <c r="B425" s="6"/>
    </row>
    <row r="426" spans="2:2" ht="20.5" x14ac:dyDescent="0.45">
      <c r="B426" s="6"/>
    </row>
    <row r="427" spans="2:2" ht="20.5" x14ac:dyDescent="0.45">
      <c r="B427" s="6"/>
    </row>
    <row r="428" spans="2:2" ht="20.5" x14ac:dyDescent="0.45">
      <c r="B428" s="6"/>
    </row>
    <row r="429" spans="2:2" ht="20.5" x14ac:dyDescent="0.45">
      <c r="B429" s="6"/>
    </row>
    <row r="430" spans="2:2" ht="20.5" x14ac:dyDescent="0.45">
      <c r="B430" s="6"/>
    </row>
    <row r="431" spans="2:2" ht="20.5" x14ac:dyDescent="0.45">
      <c r="B431" s="6"/>
    </row>
    <row r="432" spans="2:2" ht="20.5" x14ac:dyDescent="0.45">
      <c r="B432" s="6"/>
    </row>
    <row r="433" spans="2:2" ht="20.5" x14ac:dyDescent="0.45">
      <c r="B433" s="6"/>
    </row>
    <row r="434" spans="2:2" ht="20.5" x14ac:dyDescent="0.45">
      <c r="B434" s="6"/>
    </row>
    <row r="435" spans="2:2" ht="20.5" x14ac:dyDescent="0.45">
      <c r="B435" s="6"/>
    </row>
    <row r="436" spans="2:2" ht="20.5" x14ac:dyDescent="0.45">
      <c r="B436" s="6"/>
    </row>
    <row r="437" spans="2:2" ht="20.5" x14ac:dyDescent="0.45">
      <c r="B437" s="6"/>
    </row>
    <row r="438" spans="2:2" ht="20.5" x14ac:dyDescent="0.45">
      <c r="B438" s="6"/>
    </row>
    <row r="439" spans="2:2" ht="20.5" x14ac:dyDescent="0.45">
      <c r="B439" s="6"/>
    </row>
    <row r="440" spans="2:2" ht="20.5" x14ac:dyDescent="0.45">
      <c r="B440" s="6"/>
    </row>
  </sheetData>
  <hyperlinks>
    <hyperlink ref="B9" location="'Signes, sigles et abbreviations'!A1" display="SIGNES, SIGLES &amp; ABREVIATIONS" xr:uid="{00000000-0004-0000-0000-000000000000}"/>
    <hyperlink ref="B12" location="Cotisants!A1" display="Cotisants " xr:uid="{00000000-0004-0000-0000-000001000000}"/>
    <hyperlink ref="B13" location="'Cotisants par province'!A1" display="Cotisants par province " xr:uid="{00000000-0004-0000-0000-000002000000}"/>
    <hyperlink ref="B14" location="'Cotisants Par Adm. Pub.'!A1" display="Cotisant par administration publique" xr:uid="{00000000-0004-0000-0000-000003000000}"/>
    <hyperlink ref="B15" location="'Cotisants par grade'!A1" display="Cotisants par grade" xr:uid="{00000000-0004-0000-0000-000004000000}"/>
    <hyperlink ref="B16" location="'Cot. par prov. et par grade'!A1" display="Cotisants par province et par grade" xr:uid="{00000000-0004-0000-0000-000005000000}"/>
    <hyperlink ref="B17" location="'Cot. par adm. pub. et par prov.'!A1" display="Cotisants par administration publique et par province" xr:uid="{00000000-0004-0000-0000-000006000000}"/>
    <hyperlink ref="B18" location="'Cot. par adm. pub. et par grade'!A1" display="Cotisants par administration publique et par grade" xr:uid="{00000000-0004-0000-0000-000007000000}"/>
    <hyperlink ref="B19" location="'Cot°. Trimestrielles'!A1" display="Cotisations trimestrielles" xr:uid="{00000000-0004-0000-0000-000008000000}"/>
    <hyperlink ref="B20" location="'Cot°. par province'!A1" display="Cotisations par province" xr:uid="{00000000-0004-0000-0000-000009000000}"/>
    <hyperlink ref="B21" location="'Cot°. par Adm. Pub.'!A1" display="Cotisations par administration" xr:uid="{00000000-0004-0000-0000-00000A000000}"/>
    <hyperlink ref="B22" location="'Cot°. par grade'!A1" display="Cotisations par grade" xr:uid="{00000000-0004-0000-0000-00000B000000}"/>
    <hyperlink ref="B23" location="'Cot°. par prov. et par grade'!A1" display="Cotisations par province et par grade" xr:uid="{00000000-0004-0000-0000-00000C000000}"/>
    <hyperlink ref="B25" location="'Cot°. par adm. pub. et par grad'!A1" display="Cotisations par administration publique et par grade" xr:uid="{00000000-0004-0000-0000-00000D000000}"/>
    <hyperlink ref="B26" location="'Cotisants imm.'!A1" display="Cotisants immatriculés" xr:uid="{00000000-0004-0000-0000-00000E000000}"/>
    <hyperlink ref="B27" location="'Cotisants imm. par âge et sexe'!A1" display="Cotisants immatriculés par âge et sexe" xr:uid="{00000000-0004-0000-0000-00000F000000}"/>
    <hyperlink ref="B24" location="'Cot°. par adm. pub. et par prov'!A1" display="Cotisations par administration publique et par province" xr:uid="{00000000-0004-0000-0000-000010000000}"/>
    <hyperlink ref="B28" location="'Rapport démographique'!A1" display="Rapport démographique" xr:uid="{00000000-0004-0000-0000-000011000000}"/>
    <hyperlink ref="B29" location="'Utilisateurs COTIZAPP'!A1" display="Utilisateurs de l'application COTIZAPP" xr:uid="{00000000-0004-0000-0000-000012000000}"/>
    <hyperlink ref="B32" location="Retraités!A1" display="Retraités payés" xr:uid="{00000000-0004-0000-0000-000013000000}"/>
    <hyperlink ref="B33" location="'Retraités par grade'!A1" display="Retraités payés par grade" xr:uid="{00000000-0004-0000-0000-000014000000}"/>
    <hyperlink ref="B34" location="'Retr. par grade et sexe'!A1" display="Retraités payés par grade et par sexe" xr:uid="{00000000-0004-0000-0000-00001B000000}"/>
    <hyperlink ref="B35" location="'Prestations servies'!A1" display="Prestations servies" xr:uid="{00000000-0004-0000-0000-00001E000000}"/>
    <hyperlink ref="B36" location="'Pensions de Retr. mensuelles'!A1" display="Pensions de retraite mensuelles" xr:uid="{00000000-0004-0000-0000-000020000000}"/>
    <hyperlink ref="B37" location="'Pension de Retr. par grade'!A1" display="Pensions de retraite par grade " xr:uid="{00000000-0004-0000-0000-000021000000}"/>
    <hyperlink ref="B38" location="'Pens. de retr. par gr. et sexe'!A1" display="Pensions de retraite par grade et par sexe" xr:uid="{00000000-0004-0000-0000-000026000000}"/>
    <hyperlink ref="B39" location="'Rente surv. mens. total'!A1" display="Rente de survie mensuelle totale" xr:uid="{00000000-0004-0000-0000-00002B000000}"/>
    <hyperlink ref="B40" location="'Prestations ref basc '!A1" display="Prestations relatives à la réforme de basculement en 2022 " xr:uid="{00000000-0004-0000-0000-00002C000000}"/>
    <hyperlink ref="B43" location="'Compte de résultats'!A1" display="Compte de résultats " xr:uid="{00000000-0004-0000-0000-00002E000000}"/>
    <hyperlink ref="B44" location="Bilan!A1" display="Bilan" xr:uid="{00000000-0004-0000-0000-00002F000000}"/>
    <hyperlink ref="B45" location="'Indicateurs de performance'!A1" display="Indicateurs de performance" xr:uid="{00000000-0004-0000-0000-000030000000}"/>
    <hyperlink ref="B46" location="Revenus!A1" display="Revenus" xr:uid="{00000000-0004-0000-0000-000031000000}"/>
    <hyperlink ref="B47" location="Charges!A1" display="Charges" xr:uid="{00000000-0004-0000-0000-000032000000}"/>
    <hyperlink ref="B48" location="'Résulat net après impôt'!A1" display="Résultat net après impôt " xr:uid="{00000000-0004-0000-0000-000033000000}"/>
    <hyperlink ref="B49" location="'Dépôts à terme'!A1" display="Dépôts à terme " xr:uid="{00000000-0004-0000-0000-000034000000}"/>
    <hyperlink ref="B52" location="'Indicateurs RH'!A1" display="Indicateurs RH" xr:uid="{00000000-0004-0000-0000-000035000000}"/>
    <hyperlink ref="B53" location="'Effectif général'!A1" display="Effectif général CNSSAP 2020" xr:uid="{00000000-0004-0000-0000-000036000000}"/>
    <hyperlink ref="B54" location="'Distribution d''âge'!A1" display="Distribution d’âge à la CNSSAP 2020" xr:uid="{00000000-0004-0000-0000-000037000000}"/>
    <hyperlink ref="B55" location="'Effectif gén. trim.'!A1" display="Effectif général trimestriel" xr:uid="{00000000-0004-0000-0000-000038000000}"/>
    <hyperlink ref="B56" location="'Niveau d''études cap. hum.'!A1" display="Niveau d’études du capital humain" xr:uid="{00000000-0004-0000-0000-000039000000}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0">
    <tabColor theme="0"/>
  </sheetPr>
  <dimension ref="A1:I31"/>
  <sheetViews>
    <sheetView showGridLines="0" workbookViewId="0">
      <selection activeCell="G1" sqref="G1"/>
    </sheetView>
  </sheetViews>
  <sheetFormatPr baseColWidth="10" defaultColWidth="11" defaultRowHeight="15.5" x14ac:dyDescent="0.35"/>
  <cols>
    <col min="1" max="1" width="11" style="12"/>
    <col min="2" max="2" width="11" style="12" customWidth="1"/>
    <col min="3" max="3" width="23" style="12" customWidth="1"/>
    <col min="4" max="4" width="22.08203125" style="12" customWidth="1"/>
    <col min="5" max="5" width="21.33203125" style="12" customWidth="1"/>
    <col min="6" max="6" width="11" style="12"/>
    <col min="7" max="7" width="19" style="12" bestFit="1" customWidth="1"/>
    <col min="8" max="8" width="11" style="12"/>
    <col min="9" max="9" width="12.33203125" style="12" bestFit="1" customWidth="1"/>
    <col min="10" max="16384" width="11" style="12"/>
  </cols>
  <sheetData>
    <row r="1" spans="1:7" x14ac:dyDescent="0.35">
      <c r="A1" s="16"/>
      <c r="G1" s="118" t="s">
        <v>321</v>
      </c>
    </row>
    <row r="2" spans="1:7" ht="18" x14ac:dyDescent="0.4">
      <c r="B2" s="11" t="s">
        <v>266</v>
      </c>
      <c r="G2" s="119" t="s">
        <v>322</v>
      </c>
    </row>
    <row r="3" spans="1:7" x14ac:dyDescent="0.35">
      <c r="A3" s="16"/>
    </row>
    <row r="4" spans="1:7" x14ac:dyDescent="0.35">
      <c r="A4" s="16"/>
      <c r="B4" s="17" t="s">
        <v>98</v>
      </c>
      <c r="C4" s="13" t="s">
        <v>99</v>
      </c>
      <c r="D4" s="13" t="s">
        <v>100</v>
      </c>
      <c r="E4" s="13" t="s">
        <v>40</v>
      </c>
    </row>
    <row r="5" spans="1:7" x14ac:dyDescent="0.35">
      <c r="B5" s="33">
        <v>2017</v>
      </c>
      <c r="C5" s="27">
        <v>1587061941</v>
      </c>
      <c r="D5" s="27" t="s">
        <v>31</v>
      </c>
      <c r="E5" s="27">
        <v>1587061941</v>
      </c>
    </row>
    <row r="6" spans="1:7" x14ac:dyDescent="0.35">
      <c r="B6" s="31" t="s">
        <v>101</v>
      </c>
      <c r="C6" s="32">
        <v>1587061941</v>
      </c>
      <c r="D6" s="32" t="s">
        <v>31</v>
      </c>
      <c r="E6" s="32">
        <v>1587061941</v>
      </c>
    </row>
    <row r="7" spans="1:7" x14ac:dyDescent="0.35">
      <c r="B7" s="33">
        <v>2018</v>
      </c>
      <c r="C7" s="27">
        <v>6299612435.75</v>
      </c>
      <c r="D7" s="27">
        <v>12601114944.25</v>
      </c>
      <c r="E7" s="27">
        <v>18900727380</v>
      </c>
    </row>
    <row r="8" spans="1:7" x14ac:dyDescent="0.35">
      <c r="B8" s="7" t="s">
        <v>102</v>
      </c>
      <c r="C8" s="8">
        <v>1569631142.1900001</v>
      </c>
      <c r="D8" s="8">
        <v>3139733220.8099999</v>
      </c>
      <c r="E8" s="8">
        <v>4709364363</v>
      </c>
    </row>
    <row r="9" spans="1:7" x14ac:dyDescent="0.35">
      <c r="B9" s="7" t="s">
        <v>103</v>
      </c>
      <c r="C9" s="8">
        <v>1571201524.1300001</v>
      </c>
      <c r="D9" s="8">
        <v>3142874455.8699999</v>
      </c>
      <c r="E9" s="8">
        <v>4714075980</v>
      </c>
    </row>
    <row r="10" spans="1:7" x14ac:dyDescent="0.35">
      <c r="B10" s="7" t="s">
        <v>104</v>
      </c>
      <c r="C10" s="8">
        <v>1578880972.1099999</v>
      </c>
      <c r="D10" s="8">
        <v>3158235655.8899999</v>
      </c>
      <c r="E10" s="8">
        <v>4737116628</v>
      </c>
    </row>
    <row r="11" spans="1:7" x14ac:dyDescent="0.35">
      <c r="B11" s="18" t="s">
        <v>101</v>
      </c>
      <c r="C11" s="25">
        <v>1579898797.3199999</v>
      </c>
      <c r="D11" s="25">
        <v>3160271611.6799998</v>
      </c>
      <c r="E11" s="25">
        <v>4740170409</v>
      </c>
    </row>
    <row r="12" spans="1:7" x14ac:dyDescent="0.35">
      <c r="B12" s="33">
        <v>2019</v>
      </c>
      <c r="C12" s="27">
        <v>8203693722</v>
      </c>
      <c r="D12" s="27">
        <v>16407387450</v>
      </c>
      <c r="E12" s="27">
        <v>24611081172</v>
      </c>
    </row>
    <row r="13" spans="1:7" x14ac:dyDescent="0.35">
      <c r="B13" s="7" t="s">
        <v>102</v>
      </c>
      <c r="C13" s="8">
        <v>1589470572</v>
      </c>
      <c r="D13" s="8">
        <v>3178941144</v>
      </c>
      <c r="E13" s="8">
        <v>4768411716</v>
      </c>
    </row>
    <row r="14" spans="1:7" x14ac:dyDescent="0.35">
      <c r="B14" s="7" t="s">
        <v>103</v>
      </c>
      <c r="C14" s="8">
        <v>2169708798</v>
      </c>
      <c r="D14" s="8">
        <v>4339417596</v>
      </c>
      <c r="E14" s="8">
        <v>6509126394</v>
      </c>
    </row>
    <row r="15" spans="1:7" x14ac:dyDescent="0.35">
      <c r="B15" s="7" t="s">
        <v>104</v>
      </c>
      <c r="C15" s="8">
        <v>2185610211</v>
      </c>
      <c r="D15" s="8">
        <v>4371220425</v>
      </c>
      <c r="E15" s="8">
        <v>6556830636</v>
      </c>
    </row>
    <row r="16" spans="1:7" x14ac:dyDescent="0.35">
      <c r="B16" s="18" t="s">
        <v>101</v>
      </c>
      <c r="C16" s="25">
        <v>2258904141</v>
      </c>
      <c r="D16" s="25">
        <v>4517808285</v>
      </c>
      <c r="E16" s="25">
        <v>6776712426</v>
      </c>
    </row>
    <row r="17" spans="2:9" x14ac:dyDescent="0.35">
      <c r="B17" s="33">
        <v>2020</v>
      </c>
      <c r="C17" s="131">
        <v>10839097813.23</v>
      </c>
      <c r="D17" s="131">
        <v>22471726597.459999</v>
      </c>
      <c r="E17" s="131">
        <v>33310824410.689999</v>
      </c>
      <c r="F17" s="99"/>
      <c r="G17" s="99"/>
    </row>
    <row r="18" spans="2:9" x14ac:dyDescent="0.35">
      <c r="B18" s="7" t="s">
        <v>102</v>
      </c>
      <c r="C18" s="8">
        <v>2514154221.6300001</v>
      </c>
      <c r="D18" s="8">
        <v>5028308443.2600002</v>
      </c>
      <c r="E18" s="8">
        <v>7542462664.8900003</v>
      </c>
    </row>
    <row r="19" spans="2:9" x14ac:dyDescent="0.35">
      <c r="B19" s="7" t="s">
        <v>103</v>
      </c>
      <c r="C19" s="8">
        <v>2777457960</v>
      </c>
      <c r="D19" s="8">
        <v>6348446891</v>
      </c>
      <c r="E19" s="8">
        <v>9125904851</v>
      </c>
    </row>
    <row r="20" spans="2:9" x14ac:dyDescent="0.35">
      <c r="B20" s="7" t="s">
        <v>104</v>
      </c>
      <c r="C20" s="8">
        <v>2777389270.7399998</v>
      </c>
      <c r="D20" s="8">
        <v>5554778541.4799995</v>
      </c>
      <c r="E20" s="8">
        <v>8332167812.2200003</v>
      </c>
    </row>
    <row r="21" spans="2:9" x14ac:dyDescent="0.35">
      <c r="B21" s="18" t="s">
        <v>101</v>
      </c>
      <c r="C21" s="25">
        <v>2770096360.8600001</v>
      </c>
      <c r="D21" s="25">
        <v>5540192721.7200003</v>
      </c>
      <c r="E21" s="25">
        <v>8310289082.5799999</v>
      </c>
    </row>
    <row r="22" spans="2:9" x14ac:dyDescent="0.35">
      <c r="B22" s="33">
        <v>2021</v>
      </c>
      <c r="C22" s="272">
        <v>11367585991.549351</v>
      </c>
      <c r="D22" s="272">
        <v>22735171983.098701</v>
      </c>
      <c r="E22" s="272">
        <v>34102757974.648041</v>
      </c>
    </row>
    <row r="23" spans="2:9" x14ac:dyDescent="0.35">
      <c r="B23" s="7" t="s">
        <v>102</v>
      </c>
      <c r="C23" s="129">
        <v>2757650276.6063352</v>
      </c>
      <c r="D23" s="129">
        <v>5515300553.2126703</v>
      </c>
      <c r="E23" s="129">
        <v>8272950829.819006</v>
      </c>
      <c r="G23" s="99"/>
    </row>
    <row r="24" spans="2:9" x14ac:dyDescent="0.35">
      <c r="B24" s="7" t="s">
        <v>103</v>
      </c>
      <c r="C24" s="129">
        <v>2749505928.476346</v>
      </c>
      <c r="D24" s="129">
        <v>5499011856.952692</v>
      </c>
      <c r="E24" s="129">
        <v>8248517785.429038</v>
      </c>
      <c r="G24" s="99"/>
    </row>
    <row r="25" spans="2:9" x14ac:dyDescent="0.35">
      <c r="B25" s="7" t="s">
        <v>104</v>
      </c>
      <c r="C25" s="129">
        <v>2748819328.4699998</v>
      </c>
      <c r="D25" s="129">
        <v>5497638656.9399996</v>
      </c>
      <c r="E25" s="129">
        <v>8246457985.4099998</v>
      </c>
      <c r="G25" s="99"/>
    </row>
    <row r="26" spans="2:9" x14ac:dyDescent="0.35">
      <c r="B26" s="18" t="s">
        <v>101</v>
      </c>
      <c r="C26" s="130">
        <v>3111610457.9966698</v>
      </c>
      <c r="D26" s="130">
        <v>6223220915.9933395</v>
      </c>
      <c r="E26" s="130">
        <v>9334831373.9899998</v>
      </c>
      <c r="G26" s="99"/>
      <c r="I26" s="99"/>
    </row>
    <row r="27" spans="2:9" x14ac:dyDescent="0.35">
      <c r="B27" s="33">
        <v>2022</v>
      </c>
      <c r="C27" s="127" t="s">
        <v>632</v>
      </c>
      <c r="D27" s="127" t="s">
        <v>633</v>
      </c>
      <c r="E27" s="127" t="s">
        <v>634</v>
      </c>
    </row>
    <row r="28" spans="2:9" x14ac:dyDescent="0.35">
      <c r="B28" s="7" t="s">
        <v>102</v>
      </c>
      <c r="C28" s="125" t="s">
        <v>635</v>
      </c>
      <c r="D28" s="125" t="s">
        <v>636</v>
      </c>
      <c r="E28" s="125" t="s">
        <v>637</v>
      </c>
    </row>
    <row r="29" spans="2:9" x14ac:dyDescent="0.35">
      <c r="B29" s="7" t="s">
        <v>103</v>
      </c>
      <c r="C29" s="125" t="s">
        <v>638</v>
      </c>
      <c r="D29" s="125" t="s">
        <v>639</v>
      </c>
      <c r="E29" s="125" t="s">
        <v>640</v>
      </c>
    </row>
    <row r="30" spans="2:9" x14ac:dyDescent="0.35">
      <c r="B30" s="7" t="s">
        <v>104</v>
      </c>
      <c r="C30" s="125" t="s">
        <v>641</v>
      </c>
      <c r="D30" s="125" t="s">
        <v>642</v>
      </c>
      <c r="E30" s="125" t="s">
        <v>643</v>
      </c>
    </row>
    <row r="31" spans="2:9" x14ac:dyDescent="0.35">
      <c r="B31" s="18" t="s">
        <v>101</v>
      </c>
      <c r="C31" s="301" t="s">
        <v>644</v>
      </c>
      <c r="D31" s="301" t="s">
        <v>645</v>
      </c>
      <c r="E31" s="301" t="s">
        <v>646</v>
      </c>
    </row>
  </sheetData>
  <hyperlinks>
    <hyperlink ref="G1" location="'Cot°. par province'!A1" display="Variable suivante" xr:uid="{00000000-0004-0000-0900-000000000000}"/>
    <hyperlink ref="G2" location="'Cot. par adm. pub. et par grade'!A1" display="Variable précédente" xr:uid="{00000000-0004-0000-0900-00000100000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1">
    <tabColor theme="0"/>
  </sheetPr>
  <dimension ref="B1:I17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2" width="11" style="12"/>
    <col min="3" max="3" width="12" style="12" bestFit="1" customWidth="1"/>
    <col min="4" max="6" width="14.83203125" style="12" bestFit="1" customWidth="1"/>
    <col min="7" max="7" width="13.83203125" style="12" bestFit="1" customWidth="1"/>
    <col min="8" max="8" width="11" style="12"/>
    <col min="9" max="9" width="19" style="12" bestFit="1" customWidth="1"/>
    <col min="10" max="16384" width="11" style="12"/>
  </cols>
  <sheetData>
    <row r="1" spans="2:9" x14ac:dyDescent="0.35">
      <c r="I1" s="118" t="s">
        <v>321</v>
      </c>
    </row>
    <row r="2" spans="2:9" ht="18" x14ac:dyDescent="0.4">
      <c r="B2" s="11" t="s">
        <v>267</v>
      </c>
      <c r="I2" s="119" t="s">
        <v>322</v>
      </c>
    </row>
    <row r="3" spans="2:9" x14ac:dyDescent="0.35">
      <c r="B3" s="336"/>
      <c r="C3" s="336"/>
      <c r="D3" s="336"/>
      <c r="E3" s="336"/>
      <c r="F3" s="336"/>
      <c r="G3" s="337"/>
    </row>
    <row r="4" spans="2:9" x14ac:dyDescent="0.35">
      <c r="B4" s="114" t="s">
        <v>32</v>
      </c>
      <c r="C4" s="114" t="s">
        <v>353</v>
      </c>
      <c r="D4" s="33" t="s">
        <v>105</v>
      </c>
      <c r="E4" s="33" t="s">
        <v>106</v>
      </c>
      <c r="F4" s="33" t="s">
        <v>40</v>
      </c>
      <c r="G4" s="33" t="s">
        <v>33</v>
      </c>
    </row>
    <row r="5" spans="2:9" x14ac:dyDescent="0.35">
      <c r="B5" s="34">
        <v>1</v>
      </c>
      <c r="C5" s="35" t="s">
        <v>338</v>
      </c>
      <c r="D5" s="132" t="s">
        <v>647</v>
      </c>
      <c r="E5" s="132" t="s">
        <v>648</v>
      </c>
      <c r="F5" s="128" t="s">
        <v>649</v>
      </c>
      <c r="G5" s="10">
        <v>7.9000000000000001E-2</v>
      </c>
    </row>
    <row r="6" spans="2:9" x14ac:dyDescent="0.35">
      <c r="B6" s="7">
        <v>2</v>
      </c>
      <c r="C6" s="7" t="s">
        <v>339</v>
      </c>
      <c r="D6" s="125" t="s">
        <v>650</v>
      </c>
      <c r="E6" s="125" t="s">
        <v>651</v>
      </c>
      <c r="F6" s="128" t="s">
        <v>652</v>
      </c>
      <c r="G6" s="10">
        <v>7.0999999999999994E-2</v>
      </c>
    </row>
    <row r="7" spans="2:9" x14ac:dyDescent="0.35">
      <c r="B7" s="7">
        <v>3</v>
      </c>
      <c r="C7" s="7" t="s">
        <v>34</v>
      </c>
      <c r="D7" s="125" t="s">
        <v>653</v>
      </c>
      <c r="E7" s="125" t="s">
        <v>654</v>
      </c>
      <c r="F7" s="128" t="s">
        <v>655</v>
      </c>
      <c r="G7" s="10">
        <v>8.8999999999999996E-2</v>
      </c>
    </row>
    <row r="8" spans="2:9" x14ac:dyDescent="0.35">
      <c r="B8" s="7">
        <v>4</v>
      </c>
      <c r="C8" s="7" t="s">
        <v>340</v>
      </c>
      <c r="D8" s="125" t="s">
        <v>656</v>
      </c>
      <c r="E8" s="125" t="s">
        <v>657</v>
      </c>
      <c r="F8" s="128" t="s">
        <v>658</v>
      </c>
      <c r="G8" s="10">
        <v>6.8000000000000005E-2</v>
      </c>
    </row>
    <row r="9" spans="2:9" x14ac:dyDescent="0.35">
      <c r="B9" s="7">
        <v>5</v>
      </c>
      <c r="C9" s="7" t="s">
        <v>341</v>
      </c>
      <c r="D9" s="125" t="s">
        <v>659</v>
      </c>
      <c r="E9" s="125" t="s">
        <v>660</v>
      </c>
      <c r="F9" s="128" t="s">
        <v>661</v>
      </c>
      <c r="G9" s="10">
        <v>8.2000000000000003E-2</v>
      </c>
      <c r="I9" s="224"/>
    </row>
    <row r="10" spans="2:9" x14ac:dyDescent="0.35">
      <c r="B10" s="7">
        <v>6</v>
      </c>
      <c r="C10" s="7" t="s">
        <v>342</v>
      </c>
      <c r="D10" s="125" t="s">
        <v>662</v>
      </c>
      <c r="E10" s="125" t="s">
        <v>663</v>
      </c>
      <c r="F10" s="128" t="s">
        <v>664</v>
      </c>
      <c r="G10" s="10">
        <v>6.0999999999999999E-2</v>
      </c>
    </row>
    <row r="11" spans="2:9" x14ac:dyDescent="0.35">
      <c r="B11" s="7">
        <v>7</v>
      </c>
      <c r="C11" s="7" t="s">
        <v>36</v>
      </c>
      <c r="D11" s="125" t="s">
        <v>665</v>
      </c>
      <c r="E11" s="125" t="s">
        <v>666</v>
      </c>
      <c r="F11" s="323" t="s">
        <v>667</v>
      </c>
      <c r="G11" s="10">
        <v>0.41599999999999998</v>
      </c>
    </row>
    <row r="12" spans="2:9" x14ac:dyDescent="0.35">
      <c r="B12" s="7">
        <v>8</v>
      </c>
      <c r="C12" s="7" t="s">
        <v>37</v>
      </c>
      <c r="D12" s="125" t="s">
        <v>668</v>
      </c>
      <c r="E12" s="125" t="s">
        <v>669</v>
      </c>
      <c r="F12" s="128" t="s">
        <v>670</v>
      </c>
      <c r="G12" s="10">
        <v>1.6E-2</v>
      </c>
    </row>
    <row r="13" spans="2:9" x14ac:dyDescent="0.35">
      <c r="B13" s="7">
        <v>9</v>
      </c>
      <c r="C13" s="7" t="s">
        <v>38</v>
      </c>
      <c r="D13" s="125" t="s">
        <v>671</v>
      </c>
      <c r="E13" s="125" t="s">
        <v>672</v>
      </c>
      <c r="F13" s="128" t="s">
        <v>673</v>
      </c>
      <c r="G13" s="10">
        <v>3.5000000000000003E-2</v>
      </c>
    </row>
    <row r="14" spans="2:9" x14ac:dyDescent="0.35">
      <c r="B14" s="7">
        <v>10</v>
      </c>
      <c r="C14" s="7" t="s">
        <v>343</v>
      </c>
      <c r="D14" s="125" t="s">
        <v>674</v>
      </c>
      <c r="E14" s="125" t="s">
        <v>675</v>
      </c>
      <c r="F14" s="128" t="s">
        <v>676</v>
      </c>
      <c r="G14" s="10">
        <v>5.6000000000000001E-2</v>
      </c>
    </row>
    <row r="15" spans="2:9" x14ac:dyDescent="0.35">
      <c r="B15" s="7">
        <v>11</v>
      </c>
      <c r="C15" s="7" t="s">
        <v>39</v>
      </c>
      <c r="D15" s="125" t="s">
        <v>677</v>
      </c>
      <c r="E15" s="125" t="s">
        <v>678</v>
      </c>
      <c r="F15" s="222" t="s">
        <v>679</v>
      </c>
      <c r="G15" s="10">
        <v>2.5999999999999999E-2</v>
      </c>
    </row>
    <row r="16" spans="2:9" x14ac:dyDescent="0.35">
      <c r="B16" s="338" t="s">
        <v>40</v>
      </c>
      <c r="C16" s="339"/>
      <c r="D16" s="127" t="s">
        <v>632</v>
      </c>
      <c r="E16" s="127" t="s">
        <v>633</v>
      </c>
      <c r="F16" s="223" t="s">
        <v>634</v>
      </c>
      <c r="G16" s="227">
        <v>1</v>
      </c>
    </row>
    <row r="17" spans="4:7" x14ac:dyDescent="0.35">
      <c r="D17" s="42"/>
      <c r="E17" s="42"/>
      <c r="F17" s="42"/>
      <c r="G17" s="43"/>
    </row>
  </sheetData>
  <mergeCells count="2">
    <mergeCell ref="B3:G3"/>
    <mergeCell ref="B16:C16"/>
  </mergeCells>
  <hyperlinks>
    <hyperlink ref="I1" location="'Cot°. par Adm. Pub.'!A1" display="Variable suivante" xr:uid="{00000000-0004-0000-0A00-000000000000}"/>
    <hyperlink ref="I2" location="'Cot°. Trimestrielles'!A1" display="Variable précédente" xr:uid="{00000000-0004-0000-0A00-000001000000}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2">
    <tabColor theme="0"/>
  </sheetPr>
  <dimension ref="B1:I65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2" width="11" style="12"/>
    <col min="3" max="3" width="37.83203125" style="12" bestFit="1" customWidth="1"/>
    <col min="4" max="5" width="14.83203125" style="12" bestFit="1" customWidth="1"/>
    <col min="6" max="6" width="14.83203125" style="196" bestFit="1" customWidth="1"/>
    <col min="7" max="8" width="11" style="12"/>
    <col min="9" max="9" width="19" style="12" bestFit="1" customWidth="1"/>
    <col min="10" max="16384" width="11" style="12"/>
  </cols>
  <sheetData>
    <row r="1" spans="2:9" x14ac:dyDescent="0.35">
      <c r="I1" s="118" t="s">
        <v>321</v>
      </c>
    </row>
    <row r="2" spans="2:9" ht="18" x14ac:dyDescent="0.4">
      <c r="B2" s="11" t="s">
        <v>269</v>
      </c>
      <c r="I2" s="119" t="s">
        <v>322</v>
      </c>
    </row>
    <row r="3" spans="2:9" x14ac:dyDescent="0.35">
      <c r="B3" s="340"/>
      <c r="C3" s="340"/>
      <c r="D3" s="340"/>
      <c r="E3" s="340"/>
      <c r="F3" s="340"/>
      <c r="G3" s="340"/>
    </row>
    <row r="4" spans="2:9" x14ac:dyDescent="0.35">
      <c r="B4" s="115" t="s">
        <v>32</v>
      </c>
      <c r="C4" s="39" t="s">
        <v>349</v>
      </c>
      <c r="D4" s="51" t="s">
        <v>105</v>
      </c>
      <c r="E4" s="51" t="s">
        <v>106</v>
      </c>
      <c r="F4" s="51" t="s">
        <v>40</v>
      </c>
      <c r="G4" s="51" t="s">
        <v>33</v>
      </c>
    </row>
    <row r="5" spans="2:9" x14ac:dyDescent="0.35">
      <c r="B5" s="49">
        <v>1</v>
      </c>
      <c r="C5" s="50" t="s">
        <v>44</v>
      </c>
      <c r="D5" s="8">
        <v>29031553</v>
      </c>
      <c r="E5" s="8">
        <v>58063104</v>
      </c>
      <c r="F5" s="153">
        <v>87094657</v>
      </c>
      <c r="G5" s="10">
        <v>1.8842609874212663E-3</v>
      </c>
    </row>
    <row r="6" spans="2:9" x14ac:dyDescent="0.35">
      <c r="B6" s="7">
        <v>2</v>
      </c>
      <c r="C6" s="7" t="s">
        <v>45</v>
      </c>
      <c r="D6" s="8">
        <v>39164066</v>
      </c>
      <c r="E6" s="8">
        <v>78328133</v>
      </c>
      <c r="F6" s="153">
        <v>117492199</v>
      </c>
      <c r="G6" s="10">
        <v>2.5419006690850844E-3</v>
      </c>
    </row>
    <row r="7" spans="2:9" x14ac:dyDescent="0.35">
      <c r="B7" s="7">
        <v>3</v>
      </c>
      <c r="C7" s="7" t="s">
        <v>354</v>
      </c>
      <c r="D7" s="8">
        <v>21287402</v>
      </c>
      <c r="E7" s="8">
        <v>42574803</v>
      </c>
      <c r="F7" s="153">
        <v>63862205</v>
      </c>
      <c r="G7" s="10">
        <v>1.3816354021831596E-3</v>
      </c>
    </row>
    <row r="8" spans="2:9" x14ac:dyDescent="0.35">
      <c r="B8" s="7">
        <v>4</v>
      </c>
      <c r="C8" s="7" t="s">
        <v>344</v>
      </c>
      <c r="D8" s="8">
        <v>36416149</v>
      </c>
      <c r="E8" s="8">
        <v>72832296</v>
      </c>
      <c r="F8" s="153">
        <v>109248445</v>
      </c>
      <c r="G8" s="10">
        <v>2.3635500723073965E-3</v>
      </c>
    </row>
    <row r="9" spans="2:9" x14ac:dyDescent="0.35">
      <c r="B9" s="7">
        <v>5</v>
      </c>
      <c r="C9" s="7" t="s">
        <v>46</v>
      </c>
      <c r="D9" s="8">
        <v>73317147</v>
      </c>
      <c r="E9" s="8">
        <v>146634295</v>
      </c>
      <c r="F9" s="153">
        <v>219951442</v>
      </c>
      <c r="G9" s="10">
        <v>4.7585688440985692E-3</v>
      </c>
    </row>
    <row r="10" spans="2:9" x14ac:dyDescent="0.35">
      <c r="B10" s="7">
        <v>6</v>
      </c>
      <c r="C10" s="7" t="s">
        <v>47</v>
      </c>
      <c r="D10" s="8">
        <v>270949624</v>
      </c>
      <c r="E10" s="8">
        <v>541899248</v>
      </c>
      <c r="F10" s="153">
        <v>812848872</v>
      </c>
      <c r="G10" s="10">
        <v>1.7585687468508918E-2</v>
      </c>
    </row>
    <row r="11" spans="2:9" x14ac:dyDescent="0.35">
      <c r="B11" s="7">
        <v>7</v>
      </c>
      <c r="C11" s="7" t="s">
        <v>48</v>
      </c>
      <c r="D11" s="8">
        <v>550358309</v>
      </c>
      <c r="E11" s="8">
        <v>1100716618</v>
      </c>
      <c r="F11" s="153">
        <v>1651074927</v>
      </c>
      <c r="G11" s="10">
        <v>3.5720400991481202E-2</v>
      </c>
    </row>
    <row r="12" spans="2:9" x14ac:dyDescent="0.35">
      <c r="B12" s="7">
        <v>8</v>
      </c>
      <c r="C12" s="7" t="s">
        <v>49</v>
      </c>
      <c r="D12" s="8">
        <v>993816645</v>
      </c>
      <c r="E12" s="8">
        <v>1987633290</v>
      </c>
      <c r="F12" s="153">
        <v>2981449935</v>
      </c>
      <c r="G12" s="10">
        <v>6.4502576759331756E-2</v>
      </c>
    </row>
    <row r="13" spans="2:9" x14ac:dyDescent="0.35">
      <c r="B13" s="7">
        <v>9</v>
      </c>
      <c r="C13" s="7" t="s">
        <v>346</v>
      </c>
      <c r="D13" s="8">
        <v>32301193</v>
      </c>
      <c r="E13" s="8">
        <v>64602386</v>
      </c>
      <c r="F13" s="153">
        <v>96903579</v>
      </c>
      <c r="G13" s="10">
        <v>2.0964734203063077E-3</v>
      </c>
    </row>
    <row r="14" spans="2:9" x14ac:dyDescent="0.35">
      <c r="B14" s="7">
        <v>10</v>
      </c>
      <c r="C14" s="7" t="s">
        <v>50</v>
      </c>
      <c r="D14" s="8">
        <v>28293467</v>
      </c>
      <c r="E14" s="8">
        <v>56586933</v>
      </c>
      <c r="F14" s="153">
        <v>84880400</v>
      </c>
      <c r="G14" s="10">
        <v>1.8363563486645577E-3</v>
      </c>
    </row>
    <row r="15" spans="2:9" x14ac:dyDescent="0.35">
      <c r="B15" s="7">
        <v>11</v>
      </c>
      <c r="C15" s="7" t="s">
        <v>51</v>
      </c>
      <c r="D15" s="8">
        <v>245064053</v>
      </c>
      <c r="E15" s="8">
        <v>490128104</v>
      </c>
      <c r="F15" s="153">
        <v>735192157</v>
      </c>
      <c r="G15" s="10">
        <v>1.5905612897622302E-2</v>
      </c>
    </row>
    <row r="16" spans="2:9" x14ac:dyDescent="0.35">
      <c r="B16" s="7">
        <v>12</v>
      </c>
      <c r="C16" s="7" t="s">
        <v>52</v>
      </c>
      <c r="D16" s="8">
        <v>29172808</v>
      </c>
      <c r="E16" s="8">
        <v>58345617</v>
      </c>
      <c r="F16" s="153">
        <v>87518425</v>
      </c>
      <c r="G16" s="10">
        <v>1.8934290528069251E-3</v>
      </c>
    </row>
    <row r="17" spans="2:7" x14ac:dyDescent="0.35">
      <c r="B17" s="7">
        <v>13</v>
      </c>
      <c r="C17" s="7" t="s">
        <v>53</v>
      </c>
      <c r="D17" s="8">
        <v>196827707</v>
      </c>
      <c r="E17" s="8">
        <v>393655414</v>
      </c>
      <c r="F17" s="153">
        <v>590483121</v>
      </c>
      <c r="G17" s="10">
        <v>1.2774885933944847E-2</v>
      </c>
    </row>
    <row r="18" spans="2:7" x14ac:dyDescent="0.35">
      <c r="B18" s="7">
        <v>14</v>
      </c>
      <c r="C18" s="7" t="s">
        <v>384</v>
      </c>
      <c r="D18" s="8">
        <v>1060716</v>
      </c>
      <c r="E18" s="8">
        <v>2121431</v>
      </c>
      <c r="F18" s="153">
        <v>3182147</v>
      </c>
      <c r="G18" s="10">
        <v>6.8844584213008841E-5</v>
      </c>
    </row>
    <row r="19" spans="2:7" x14ac:dyDescent="0.35">
      <c r="B19" s="7">
        <v>15</v>
      </c>
      <c r="C19" s="7" t="s">
        <v>54</v>
      </c>
      <c r="D19" s="8">
        <v>43481514</v>
      </c>
      <c r="E19" s="8">
        <v>86963029</v>
      </c>
      <c r="F19" s="153">
        <v>130444543</v>
      </c>
      <c r="G19" s="10">
        <v>2.822119884999327E-3</v>
      </c>
    </row>
    <row r="20" spans="2:7" x14ac:dyDescent="0.35">
      <c r="B20" s="7">
        <v>16</v>
      </c>
      <c r="C20" s="7" t="s">
        <v>377</v>
      </c>
      <c r="D20" s="8">
        <v>3758373</v>
      </c>
      <c r="E20" s="8">
        <v>7516742</v>
      </c>
      <c r="F20" s="153">
        <v>11275115</v>
      </c>
      <c r="G20" s="10">
        <v>2.439329811378479E-4</v>
      </c>
    </row>
    <row r="21" spans="2:7" x14ac:dyDescent="0.35">
      <c r="B21" s="7">
        <v>17</v>
      </c>
      <c r="C21" s="7" t="s">
        <v>55</v>
      </c>
      <c r="D21" s="8">
        <v>21276082</v>
      </c>
      <c r="E21" s="8">
        <v>42552165</v>
      </c>
      <c r="F21" s="153">
        <v>63828247</v>
      </c>
      <c r="G21" s="10">
        <v>1.3809007332974339E-3</v>
      </c>
    </row>
    <row r="22" spans="2:7" x14ac:dyDescent="0.35">
      <c r="B22" s="7">
        <v>18</v>
      </c>
      <c r="C22" s="7" t="s">
        <v>110</v>
      </c>
      <c r="D22" s="8">
        <v>14547786</v>
      </c>
      <c r="E22" s="8">
        <v>29095574</v>
      </c>
      <c r="F22" s="153">
        <v>43643360</v>
      </c>
      <c r="G22" s="10">
        <v>9.4420810002135717E-4</v>
      </c>
    </row>
    <row r="23" spans="2:7" x14ac:dyDescent="0.35">
      <c r="B23" s="7">
        <v>19</v>
      </c>
      <c r="C23" s="7" t="s">
        <v>56</v>
      </c>
      <c r="D23" s="8">
        <v>128110775</v>
      </c>
      <c r="E23" s="8">
        <v>256221549</v>
      </c>
      <c r="F23" s="153">
        <v>384332324</v>
      </c>
      <c r="G23" s="10">
        <v>8.3148889870264947E-3</v>
      </c>
    </row>
    <row r="24" spans="2:7" x14ac:dyDescent="0.35">
      <c r="B24" s="7">
        <v>20</v>
      </c>
      <c r="C24" s="7" t="s">
        <v>347</v>
      </c>
      <c r="D24" s="8">
        <v>24532859</v>
      </c>
      <c r="E24" s="8">
        <v>49065719</v>
      </c>
      <c r="F24" s="153">
        <v>73598578</v>
      </c>
      <c r="G24" s="10">
        <v>1.5922782640395621E-3</v>
      </c>
    </row>
    <row r="25" spans="2:7" x14ac:dyDescent="0.35">
      <c r="B25" s="7">
        <v>21</v>
      </c>
      <c r="C25" s="7" t="s">
        <v>350</v>
      </c>
      <c r="D25" s="8">
        <v>626489983</v>
      </c>
      <c r="E25" s="8">
        <v>1252979966</v>
      </c>
      <c r="F25" s="153">
        <v>1879469949</v>
      </c>
      <c r="G25" s="10">
        <v>4.0661643594639071E-2</v>
      </c>
    </row>
    <row r="26" spans="2:7" x14ac:dyDescent="0.35">
      <c r="B26" s="7">
        <v>22</v>
      </c>
      <c r="C26" s="7" t="s">
        <v>57</v>
      </c>
      <c r="D26" s="8">
        <v>316754487</v>
      </c>
      <c r="E26" s="8">
        <v>633508974</v>
      </c>
      <c r="F26" s="153">
        <v>950263461</v>
      </c>
      <c r="G26" s="10">
        <v>2.0558601744469929E-2</v>
      </c>
    </row>
    <row r="27" spans="2:7" x14ac:dyDescent="0.35">
      <c r="B27" s="7">
        <v>23</v>
      </c>
      <c r="C27" s="7" t="s">
        <v>58</v>
      </c>
      <c r="D27" s="8">
        <v>33654568</v>
      </c>
      <c r="E27" s="8">
        <v>67309133</v>
      </c>
      <c r="F27" s="153">
        <v>100963701</v>
      </c>
      <c r="G27" s="10">
        <v>2.1843126719009354E-3</v>
      </c>
    </row>
    <row r="28" spans="2:7" x14ac:dyDescent="0.35">
      <c r="B28" s="7">
        <v>24</v>
      </c>
      <c r="C28" s="7" t="s">
        <v>59</v>
      </c>
      <c r="D28" s="8">
        <v>202900775</v>
      </c>
      <c r="E28" s="8">
        <v>405801547</v>
      </c>
      <c r="F28" s="153">
        <v>608702322</v>
      </c>
      <c r="G28" s="10">
        <v>1.3169051670957698E-2</v>
      </c>
    </row>
    <row r="29" spans="2:7" x14ac:dyDescent="0.35">
      <c r="B29" s="7">
        <v>25</v>
      </c>
      <c r="C29" s="7" t="s">
        <v>60</v>
      </c>
      <c r="D29" s="8">
        <v>92306603</v>
      </c>
      <c r="E29" s="8">
        <v>184613206</v>
      </c>
      <c r="F29" s="153">
        <v>276919809</v>
      </c>
      <c r="G29" s="10">
        <v>5.9910585874728053E-3</v>
      </c>
    </row>
    <row r="30" spans="2:7" x14ac:dyDescent="0.35">
      <c r="B30" s="7">
        <v>26</v>
      </c>
      <c r="C30" s="7" t="s">
        <v>355</v>
      </c>
      <c r="D30" s="8">
        <v>166112868</v>
      </c>
      <c r="E30" s="8">
        <v>332225734</v>
      </c>
      <c r="F30" s="153">
        <v>498338602</v>
      </c>
      <c r="G30" s="10">
        <v>1.0781373032729819E-2</v>
      </c>
    </row>
    <row r="31" spans="2:7" x14ac:dyDescent="0.35">
      <c r="B31" s="7">
        <v>27</v>
      </c>
      <c r="C31" s="7" t="s">
        <v>62</v>
      </c>
      <c r="D31" s="8">
        <v>45045004</v>
      </c>
      <c r="E31" s="8">
        <v>90090008</v>
      </c>
      <c r="F31" s="153">
        <v>135135012</v>
      </c>
      <c r="G31" s="10">
        <v>2.9235964629415177E-3</v>
      </c>
    </row>
    <row r="32" spans="2:7" x14ac:dyDescent="0.35">
      <c r="B32" s="7">
        <v>28</v>
      </c>
      <c r="C32" s="7" t="s">
        <v>63</v>
      </c>
      <c r="D32" s="8">
        <v>263551392</v>
      </c>
      <c r="E32" s="8">
        <v>527102782</v>
      </c>
      <c r="F32" s="153">
        <v>790654174</v>
      </c>
      <c r="G32" s="10">
        <v>1.7105513310764698E-2</v>
      </c>
    </row>
    <row r="33" spans="2:7" x14ac:dyDescent="0.35">
      <c r="B33" s="7">
        <v>29</v>
      </c>
      <c r="C33" s="7" t="s">
        <v>64</v>
      </c>
      <c r="D33" s="8">
        <v>1441458172</v>
      </c>
      <c r="E33" s="8">
        <v>2882916346</v>
      </c>
      <c r="F33" s="153">
        <v>4324374518</v>
      </c>
      <c r="G33" s="10">
        <v>9.3556257983380575E-2</v>
      </c>
    </row>
    <row r="34" spans="2:7" x14ac:dyDescent="0.35">
      <c r="B34" s="7">
        <v>30</v>
      </c>
      <c r="C34" s="7" t="s">
        <v>65</v>
      </c>
      <c r="D34" s="8">
        <v>570942172</v>
      </c>
      <c r="E34" s="8">
        <v>1141884342</v>
      </c>
      <c r="F34" s="153">
        <v>1712826514</v>
      </c>
      <c r="G34" s="10">
        <v>3.7056373946693026E-2</v>
      </c>
    </row>
    <row r="35" spans="2:7" x14ac:dyDescent="0.35">
      <c r="B35" s="7">
        <v>31</v>
      </c>
      <c r="C35" s="7" t="s">
        <v>387</v>
      </c>
      <c r="D35" s="8">
        <v>60545064</v>
      </c>
      <c r="E35" s="8">
        <v>121090127</v>
      </c>
      <c r="F35" s="153">
        <v>181635191</v>
      </c>
      <c r="G35" s="10">
        <v>3.9296107951158283E-3</v>
      </c>
    </row>
    <row r="36" spans="2:7" x14ac:dyDescent="0.35">
      <c r="B36" s="7">
        <v>32</v>
      </c>
      <c r="C36" s="7" t="s">
        <v>66</v>
      </c>
      <c r="D36" s="8">
        <v>70745954</v>
      </c>
      <c r="E36" s="8">
        <v>141491908</v>
      </c>
      <c r="F36" s="153">
        <v>212237862</v>
      </c>
      <c r="G36" s="10">
        <v>4.5916883675229175E-3</v>
      </c>
    </row>
    <row r="37" spans="2:7" x14ac:dyDescent="0.35">
      <c r="B37" s="7">
        <v>33</v>
      </c>
      <c r="C37" s="7" t="s">
        <v>67</v>
      </c>
      <c r="D37" s="8">
        <v>29491159</v>
      </c>
      <c r="E37" s="8">
        <v>58982317</v>
      </c>
      <c r="F37" s="153">
        <v>88473476</v>
      </c>
      <c r="G37" s="10">
        <v>1.9140912312032149E-3</v>
      </c>
    </row>
    <row r="38" spans="2:7" x14ac:dyDescent="0.35">
      <c r="B38" s="7">
        <v>34</v>
      </c>
      <c r="C38" s="7" t="s">
        <v>68</v>
      </c>
      <c r="D38" s="8">
        <v>183432819</v>
      </c>
      <c r="E38" s="8">
        <v>366865636</v>
      </c>
      <c r="F38" s="153">
        <v>550298455</v>
      </c>
      <c r="G38" s="10">
        <v>1.1905505411137876E-2</v>
      </c>
    </row>
    <row r="39" spans="2:7" x14ac:dyDescent="0.35">
      <c r="B39" s="7">
        <v>35</v>
      </c>
      <c r="C39" s="7" t="s">
        <v>69</v>
      </c>
      <c r="D39" s="8">
        <v>554172330</v>
      </c>
      <c r="E39" s="8">
        <v>1108344661</v>
      </c>
      <c r="F39" s="153">
        <v>1662516991</v>
      </c>
      <c r="G39" s="10">
        <v>3.5967945853053795E-2</v>
      </c>
    </row>
    <row r="40" spans="2:7" x14ac:dyDescent="0.35">
      <c r="B40" s="7">
        <v>36</v>
      </c>
      <c r="C40" s="7" t="s">
        <v>356</v>
      </c>
      <c r="D40" s="8">
        <v>14009255</v>
      </c>
      <c r="E40" s="8">
        <v>28018510</v>
      </c>
      <c r="F40" s="153">
        <v>42027765</v>
      </c>
      <c r="G40" s="10">
        <v>9.0925529424852017E-4</v>
      </c>
    </row>
    <row r="41" spans="2:7" x14ac:dyDescent="0.35">
      <c r="B41" s="7">
        <v>37</v>
      </c>
      <c r="C41" s="7" t="s">
        <v>70</v>
      </c>
      <c r="D41" s="8">
        <v>1831254287</v>
      </c>
      <c r="E41" s="8">
        <v>3662508573</v>
      </c>
      <c r="F41" s="153">
        <v>5493762860</v>
      </c>
      <c r="G41" s="10">
        <v>0.11885554622761624</v>
      </c>
    </row>
    <row r="42" spans="2:7" x14ac:dyDescent="0.35">
      <c r="B42" s="7">
        <v>38</v>
      </c>
      <c r="C42" s="7" t="s">
        <v>71</v>
      </c>
      <c r="D42" s="8">
        <v>301611756</v>
      </c>
      <c r="E42" s="8">
        <v>603223513</v>
      </c>
      <c r="F42" s="153">
        <v>904835269</v>
      </c>
      <c r="G42" s="10">
        <v>1.9575779458199452E-2</v>
      </c>
    </row>
    <row r="43" spans="2:7" x14ac:dyDescent="0.35">
      <c r="B43" s="7">
        <v>39</v>
      </c>
      <c r="C43" s="7" t="s">
        <v>72</v>
      </c>
      <c r="D43" s="8">
        <v>424796259</v>
      </c>
      <c r="E43" s="8">
        <v>849592520</v>
      </c>
      <c r="F43" s="153">
        <v>1274388779</v>
      </c>
      <c r="G43" s="10">
        <v>2.757093422019128E-2</v>
      </c>
    </row>
    <row r="44" spans="2:7" x14ac:dyDescent="0.35">
      <c r="B44" s="7">
        <v>40</v>
      </c>
      <c r="C44" s="7" t="s">
        <v>73</v>
      </c>
      <c r="D44" s="8">
        <v>167359692</v>
      </c>
      <c r="E44" s="8">
        <v>334719383</v>
      </c>
      <c r="F44" s="153">
        <v>502079075</v>
      </c>
      <c r="G44" s="10">
        <v>1.0862296795348262E-2</v>
      </c>
    </row>
    <row r="45" spans="2:7" x14ac:dyDescent="0.35">
      <c r="B45" s="7">
        <v>41</v>
      </c>
      <c r="C45" s="7" t="s">
        <v>345</v>
      </c>
      <c r="D45" s="8">
        <v>37922248</v>
      </c>
      <c r="E45" s="8">
        <v>75844496</v>
      </c>
      <c r="F45" s="153">
        <v>113766744</v>
      </c>
      <c r="G45" s="10">
        <v>2.4613018153931353E-3</v>
      </c>
    </row>
    <row r="46" spans="2:7" x14ac:dyDescent="0.35">
      <c r="B46" s="7">
        <v>42</v>
      </c>
      <c r="C46" s="7" t="s">
        <v>378</v>
      </c>
      <c r="D46" s="8">
        <v>41393190</v>
      </c>
      <c r="E46" s="8">
        <v>82786381</v>
      </c>
      <c r="F46" s="153">
        <v>124179571</v>
      </c>
      <c r="G46" s="10">
        <v>2.6865795116456943E-3</v>
      </c>
    </row>
    <row r="47" spans="2:7" x14ac:dyDescent="0.35">
      <c r="B47" s="7">
        <v>43</v>
      </c>
      <c r="C47" s="7" t="s">
        <v>357</v>
      </c>
      <c r="D47" s="8">
        <v>81965077</v>
      </c>
      <c r="E47" s="8">
        <v>163930152</v>
      </c>
      <c r="F47" s="153">
        <v>245895229</v>
      </c>
      <c r="G47" s="10">
        <v>5.3198531684638057E-3</v>
      </c>
    </row>
    <row r="48" spans="2:7" x14ac:dyDescent="0.35">
      <c r="B48" s="7">
        <v>44</v>
      </c>
      <c r="C48" s="7" t="s">
        <v>74</v>
      </c>
      <c r="D48" s="8">
        <v>14266992</v>
      </c>
      <c r="E48" s="8">
        <v>28533983</v>
      </c>
      <c r="F48" s="153">
        <v>42800975</v>
      </c>
      <c r="G48" s="10">
        <v>9.2598340924740009E-4</v>
      </c>
    </row>
    <row r="49" spans="2:7" x14ac:dyDescent="0.35">
      <c r="B49" s="7">
        <v>45</v>
      </c>
      <c r="C49" s="7" t="s">
        <v>358</v>
      </c>
      <c r="D49" s="8">
        <v>75599249</v>
      </c>
      <c r="E49" s="8">
        <v>151198498</v>
      </c>
      <c r="F49" s="153">
        <v>226797747</v>
      </c>
      <c r="G49" s="10">
        <v>4.9066861438714724E-3</v>
      </c>
    </row>
    <row r="50" spans="2:7" x14ac:dyDescent="0.35">
      <c r="B50" s="7">
        <v>46</v>
      </c>
      <c r="C50" s="7" t="s">
        <v>75</v>
      </c>
      <c r="D50" s="8">
        <v>56212528</v>
      </c>
      <c r="E50" s="8">
        <v>112425057</v>
      </c>
      <c r="F50" s="153">
        <v>168637585</v>
      </c>
      <c r="G50" s="10">
        <v>3.6484123524183317E-3</v>
      </c>
    </row>
    <row r="51" spans="2:7" x14ac:dyDescent="0.35">
      <c r="B51" s="7">
        <v>47</v>
      </c>
      <c r="C51" s="7" t="s">
        <v>389</v>
      </c>
      <c r="D51" s="8">
        <v>26131963</v>
      </c>
      <c r="E51" s="8">
        <v>52263926</v>
      </c>
      <c r="F51" s="153">
        <v>78395889</v>
      </c>
      <c r="G51" s="10">
        <v>1.6960663294983524E-3</v>
      </c>
    </row>
    <row r="52" spans="2:7" x14ac:dyDescent="0.35">
      <c r="B52" s="7">
        <v>48</v>
      </c>
      <c r="C52" s="7" t="s">
        <v>76</v>
      </c>
      <c r="D52" s="8">
        <v>18275294</v>
      </c>
      <c r="E52" s="8">
        <v>36550590</v>
      </c>
      <c r="F52" s="153">
        <v>54825884</v>
      </c>
      <c r="G52" s="10">
        <v>1.1861379088051729E-3</v>
      </c>
    </row>
    <row r="53" spans="2:7" x14ac:dyDescent="0.35">
      <c r="B53" s="7">
        <v>49</v>
      </c>
      <c r="C53" s="7" t="s">
        <v>77</v>
      </c>
      <c r="D53" s="8">
        <v>26182225</v>
      </c>
      <c r="E53" s="8">
        <v>52364457</v>
      </c>
      <c r="F53" s="153">
        <v>78546682</v>
      </c>
      <c r="G53" s="10">
        <v>1.6993287456975364E-3</v>
      </c>
    </row>
    <row r="54" spans="2:7" x14ac:dyDescent="0.35">
      <c r="B54" s="7">
        <v>50</v>
      </c>
      <c r="C54" s="7" t="s">
        <v>78</v>
      </c>
      <c r="D54" s="8">
        <v>31788520</v>
      </c>
      <c r="E54" s="8">
        <v>63577042</v>
      </c>
      <c r="F54" s="153">
        <v>95365562</v>
      </c>
      <c r="G54" s="10">
        <v>2.0631989861341783E-3</v>
      </c>
    </row>
    <row r="55" spans="2:7" x14ac:dyDescent="0.35">
      <c r="B55" s="7">
        <v>51</v>
      </c>
      <c r="C55" s="7" t="s">
        <v>79</v>
      </c>
      <c r="D55" s="8">
        <v>62639692</v>
      </c>
      <c r="E55" s="8">
        <v>125279384</v>
      </c>
      <c r="F55" s="153">
        <v>187919076</v>
      </c>
      <c r="G55" s="10">
        <v>4.0655603442935886E-3</v>
      </c>
    </row>
    <row r="56" spans="2:7" x14ac:dyDescent="0.35">
      <c r="B56" s="41">
        <v>52</v>
      </c>
      <c r="C56" s="7" t="s">
        <v>390</v>
      </c>
      <c r="D56" s="8">
        <v>9824260</v>
      </c>
      <c r="E56" s="8">
        <v>19648519</v>
      </c>
      <c r="F56" s="153">
        <v>29472779</v>
      </c>
      <c r="G56" s="10">
        <v>6.3763277304816483E-4</v>
      </c>
    </row>
    <row r="57" spans="2:7" x14ac:dyDescent="0.35">
      <c r="B57" s="41">
        <v>53</v>
      </c>
      <c r="C57" s="7" t="s">
        <v>80</v>
      </c>
      <c r="D57" s="8">
        <v>120657170</v>
      </c>
      <c r="E57" s="8">
        <v>241314340</v>
      </c>
      <c r="F57" s="153">
        <v>361971510</v>
      </c>
      <c r="G57" s="10">
        <v>7.8311209704972698E-3</v>
      </c>
    </row>
    <row r="58" spans="2:7" x14ac:dyDescent="0.35">
      <c r="B58" s="41">
        <v>54</v>
      </c>
      <c r="C58" s="179" t="s">
        <v>81</v>
      </c>
      <c r="D58" s="273">
        <v>3922760928</v>
      </c>
      <c r="E58" s="273">
        <v>7845521854</v>
      </c>
      <c r="F58" s="325">
        <v>11768282782</v>
      </c>
      <c r="G58" s="144">
        <v>0.25460248537478031</v>
      </c>
    </row>
    <row r="59" spans="2:7" x14ac:dyDescent="0.35">
      <c r="B59" s="319">
        <v>55</v>
      </c>
      <c r="C59" s="319" t="s">
        <v>391</v>
      </c>
      <c r="D59" s="320">
        <v>44959020</v>
      </c>
      <c r="E59" s="320">
        <v>89918038</v>
      </c>
      <c r="F59" s="318">
        <v>134877058</v>
      </c>
      <c r="G59" s="321">
        <v>2.9180157226815348E-3</v>
      </c>
    </row>
    <row r="60" spans="2:7" x14ac:dyDescent="0.35">
      <c r="B60" s="319">
        <v>56</v>
      </c>
      <c r="C60" s="12" t="s">
        <v>82</v>
      </c>
      <c r="D60" s="12">
        <v>171634897</v>
      </c>
      <c r="E60" s="12">
        <v>343269796</v>
      </c>
      <c r="F60" s="318">
        <v>514904693</v>
      </c>
      <c r="G60" s="317">
        <v>1.1139774340692609E-2</v>
      </c>
    </row>
    <row r="61" spans="2:7" x14ac:dyDescent="0.35">
      <c r="B61" s="319">
        <v>57</v>
      </c>
      <c r="C61" s="12" t="s">
        <v>351</v>
      </c>
      <c r="D61" s="12">
        <v>304615259</v>
      </c>
      <c r="E61" s="12">
        <v>609230519</v>
      </c>
      <c r="F61" s="318">
        <v>913845778</v>
      </c>
      <c r="G61" s="316">
        <v>1.9770718518416525E-2</v>
      </c>
    </row>
    <row r="62" spans="2:7" x14ac:dyDescent="0.35">
      <c r="B62" s="319">
        <v>58</v>
      </c>
      <c r="C62" s="12" t="s">
        <v>83</v>
      </c>
      <c r="D62" s="12">
        <v>181163142</v>
      </c>
      <c r="E62" s="12">
        <v>362326283</v>
      </c>
      <c r="F62" s="318">
        <v>543489425</v>
      </c>
      <c r="G62" s="316">
        <v>1.1758194542330149E-2</v>
      </c>
    </row>
    <row r="63" spans="2:7" x14ac:dyDescent="0.35">
      <c r="B63" s="322" t="s">
        <v>40</v>
      </c>
      <c r="C63" s="133"/>
      <c r="D63" s="133">
        <v>15407394484</v>
      </c>
      <c r="E63" s="133">
        <v>30814788951</v>
      </c>
      <c r="F63" s="133">
        <v>46222183432</v>
      </c>
      <c r="G63" s="228">
        <v>1</v>
      </c>
    </row>
    <row r="65" spans="5:5" x14ac:dyDescent="0.35">
      <c r="E65" s="2"/>
    </row>
  </sheetData>
  <mergeCells count="1">
    <mergeCell ref="B3:G3"/>
  </mergeCells>
  <hyperlinks>
    <hyperlink ref="I1" location="'Cot°. par grade'!A1" display="Variable suivante" xr:uid="{00000000-0004-0000-0B00-000000000000}"/>
    <hyperlink ref="I2" location="'Cot°. par province'!A1" display="Variable précédente" xr:uid="{00000000-0004-0000-0B00-000001000000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13">
    <tabColor theme="0"/>
  </sheetPr>
  <dimension ref="B1:I19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2" width="11" style="12"/>
    <col min="3" max="3" width="17" style="12" bestFit="1" customWidth="1"/>
    <col min="4" max="4" width="15" style="12" bestFit="1" customWidth="1"/>
    <col min="5" max="6" width="16" style="12" bestFit="1" customWidth="1"/>
    <col min="7" max="7" width="13.33203125" style="12" bestFit="1" customWidth="1"/>
    <col min="8" max="8" width="12.33203125" style="12" bestFit="1" customWidth="1"/>
    <col min="9" max="9" width="19" style="12" bestFit="1" customWidth="1"/>
    <col min="10" max="16384" width="11" style="12"/>
  </cols>
  <sheetData>
    <row r="1" spans="2:9" x14ac:dyDescent="0.35">
      <c r="I1" s="118" t="s">
        <v>321</v>
      </c>
    </row>
    <row r="2" spans="2:9" ht="18" x14ac:dyDescent="0.4">
      <c r="B2" s="11" t="s">
        <v>268</v>
      </c>
      <c r="I2" s="119" t="s">
        <v>322</v>
      </c>
    </row>
    <row r="3" spans="2:9" x14ac:dyDescent="0.35">
      <c r="B3" s="341"/>
      <c r="C3" s="341"/>
      <c r="D3" s="341"/>
      <c r="E3" s="341"/>
      <c r="F3" s="341"/>
      <c r="G3" s="341"/>
    </row>
    <row r="4" spans="2:9" x14ac:dyDescent="0.35">
      <c r="B4" s="114" t="s">
        <v>141</v>
      </c>
      <c r="C4" s="29" t="s">
        <v>107</v>
      </c>
      <c r="D4" s="29" t="s">
        <v>108</v>
      </c>
      <c r="E4" s="29" t="s">
        <v>109</v>
      </c>
      <c r="F4" s="29" t="s">
        <v>40</v>
      </c>
      <c r="G4" s="29" t="s">
        <v>33</v>
      </c>
    </row>
    <row r="5" spans="2:9" x14ac:dyDescent="0.35">
      <c r="B5" s="34" t="s">
        <v>87</v>
      </c>
      <c r="C5" s="8" t="s">
        <v>680</v>
      </c>
      <c r="D5" s="8" t="s">
        <v>681</v>
      </c>
      <c r="E5" s="8" t="s">
        <v>682</v>
      </c>
      <c r="F5" s="134" t="s">
        <v>683</v>
      </c>
      <c r="G5" s="10">
        <v>4.1999999999999997E-3</v>
      </c>
      <c r="H5" s="99"/>
    </row>
    <row r="6" spans="2:9" x14ac:dyDescent="0.35">
      <c r="B6" s="7" t="s">
        <v>88</v>
      </c>
      <c r="C6" s="8" t="s">
        <v>684</v>
      </c>
      <c r="D6" s="8" t="s">
        <v>685</v>
      </c>
      <c r="E6" s="8" t="s">
        <v>686</v>
      </c>
      <c r="F6" s="134" t="s">
        <v>687</v>
      </c>
      <c r="G6" s="10">
        <v>3.3599999999999998E-2</v>
      </c>
      <c r="H6" s="99"/>
    </row>
    <row r="7" spans="2:9" x14ac:dyDescent="0.35">
      <c r="B7" s="7" t="s">
        <v>89</v>
      </c>
      <c r="C7" s="8" t="s">
        <v>688</v>
      </c>
      <c r="D7" s="8" t="s">
        <v>689</v>
      </c>
      <c r="E7" s="8" t="s">
        <v>690</v>
      </c>
      <c r="F7" s="134" t="s">
        <v>691</v>
      </c>
      <c r="G7" s="10">
        <v>3.5400000000000001E-2</v>
      </c>
      <c r="H7" s="99"/>
    </row>
    <row r="8" spans="2:9" x14ac:dyDescent="0.35">
      <c r="B8" s="7" t="s">
        <v>90</v>
      </c>
      <c r="C8" s="8" t="s">
        <v>692</v>
      </c>
      <c r="D8" s="8" t="s">
        <v>693</v>
      </c>
      <c r="E8" s="8" t="s">
        <v>694</v>
      </c>
      <c r="F8" s="134" t="s">
        <v>695</v>
      </c>
      <c r="G8" s="10">
        <v>8.09E-2</v>
      </c>
      <c r="H8" s="99"/>
    </row>
    <row r="9" spans="2:9" x14ac:dyDescent="0.35">
      <c r="B9" s="7" t="s">
        <v>91</v>
      </c>
      <c r="C9" s="8" t="s">
        <v>696</v>
      </c>
      <c r="D9" s="8" t="s">
        <v>697</v>
      </c>
      <c r="E9" s="8" t="s">
        <v>698</v>
      </c>
      <c r="F9" s="134" t="s">
        <v>699</v>
      </c>
      <c r="G9" s="10">
        <v>0.17119999999999999</v>
      </c>
      <c r="H9" s="99"/>
    </row>
    <row r="10" spans="2:9" x14ac:dyDescent="0.35">
      <c r="B10" s="7" t="s">
        <v>92</v>
      </c>
      <c r="C10" s="8" t="s">
        <v>700</v>
      </c>
      <c r="D10" s="8" t="s">
        <v>701</v>
      </c>
      <c r="E10" s="8" t="s">
        <v>702</v>
      </c>
      <c r="F10" s="134" t="s">
        <v>703</v>
      </c>
      <c r="G10" s="10">
        <v>0.18010000000000001</v>
      </c>
      <c r="H10" s="99"/>
    </row>
    <row r="11" spans="2:9" x14ac:dyDescent="0.35">
      <c r="B11" s="7" t="s">
        <v>93</v>
      </c>
      <c r="C11" s="8" t="s">
        <v>704</v>
      </c>
      <c r="D11" s="8" t="s">
        <v>705</v>
      </c>
      <c r="E11" s="8" t="s">
        <v>706</v>
      </c>
      <c r="F11" s="134" t="s">
        <v>707</v>
      </c>
      <c r="G11" s="10">
        <v>0.2303</v>
      </c>
      <c r="H11" s="99"/>
    </row>
    <row r="12" spans="2:9" x14ac:dyDescent="0.35">
      <c r="B12" s="7" t="s">
        <v>94</v>
      </c>
      <c r="C12" s="8" t="s">
        <v>708</v>
      </c>
      <c r="D12" s="8" t="s">
        <v>709</v>
      </c>
      <c r="E12" s="8" t="s">
        <v>710</v>
      </c>
      <c r="F12" s="134" t="s">
        <v>711</v>
      </c>
      <c r="G12" s="10">
        <v>0.1588</v>
      </c>
      <c r="H12" s="99"/>
    </row>
    <row r="13" spans="2:9" x14ac:dyDescent="0.35">
      <c r="B13" s="7" t="s">
        <v>95</v>
      </c>
      <c r="C13" s="8" t="s">
        <v>712</v>
      </c>
      <c r="D13" s="8" t="s">
        <v>713</v>
      </c>
      <c r="E13" s="8" t="s">
        <v>714</v>
      </c>
      <c r="F13" s="134" t="s">
        <v>715</v>
      </c>
      <c r="G13" s="10">
        <v>6.83E-2</v>
      </c>
      <c r="H13" s="99"/>
    </row>
    <row r="14" spans="2:9" x14ac:dyDescent="0.35">
      <c r="B14" s="7" t="s">
        <v>96</v>
      </c>
      <c r="C14" s="8" t="s">
        <v>716</v>
      </c>
      <c r="D14" s="8" t="s">
        <v>717</v>
      </c>
      <c r="E14" s="8" t="s">
        <v>718</v>
      </c>
      <c r="F14" s="134" t="s">
        <v>719</v>
      </c>
      <c r="G14" s="10">
        <v>2.8299999999999999E-2</v>
      </c>
      <c r="H14" s="99"/>
    </row>
    <row r="15" spans="2:9" x14ac:dyDescent="0.35">
      <c r="B15" s="47" t="s">
        <v>97</v>
      </c>
      <c r="C15" s="8" t="s">
        <v>720</v>
      </c>
      <c r="D15" s="8" t="s">
        <v>721</v>
      </c>
      <c r="E15" s="8" t="s">
        <v>722</v>
      </c>
      <c r="F15" s="169" t="s">
        <v>723</v>
      </c>
      <c r="G15" s="10">
        <v>8.8999999999999999E-3</v>
      </c>
      <c r="H15" s="99"/>
    </row>
    <row r="16" spans="2:9" x14ac:dyDescent="0.35">
      <c r="B16" s="48" t="s">
        <v>40</v>
      </c>
      <c r="C16" s="24" t="s">
        <v>724</v>
      </c>
      <c r="D16" s="24" t="s">
        <v>632</v>
      </c>
      <c r="E16" s="24" t="s">
        <v>633</v>
      </c>
      <c r="F16" s="225" t="s">
        <v>634</v>
      </c>
      <c r="G16" s="227">
        <v>1</v>
      </c>
    </row>
    <row r="17" spans="2:7" x14ac:dyDescent="0.35">
      <c r="B17" s="42"/>
      <c r="D17" s="42"/>
      <c r="E17" s="42"/>
      <c r="G17" s="42"/>
    </row>
    <row r="18" spans="2:7" x14ac:dyDescent="0.35">
      <c r="F18" s="2"/>
    </row>
    <row r="19" spans="2:7" x14ac:dyDescent="0.35">
      <c r="F19" s="2"/>
    </row>
  </sheetData>
  <mergeCells count="1">
    <mergeCell ref="B3:G3"/>
  </mergeCells>
  <hyperlinks>
    <hyperlink ref="I1" location="'Cot°. par prov. et par grade'!A1" display="Variable suivante" xr:uid="{00000000-0004-0000-0C00-000000000000}"/>
    <hyperlink ref="I2" location="'Cot°. par Adm. Pub.'!A1" display="Variable précédente" xr:uid="{00000000-0004-0000-0C00-000001000000}"/>
  </hyperlinks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">
    <tabColor theme="0"/>
  </sheetPr>
  <dimension ref="B1:N16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2" width="11" style="2"/>
    <col min="3" max="3" width="11.08203125" style="2" bestFit="1" customWidth="1"/>
    <col min="4" max="8" width="12.33203125" style="2" bestFit="1" customWidth="1"/>
    <col min="9" max="9" width="13.58203125" style="2" customWidth="1"/>
    <col min="10" max="12" width="12.33203125" style="2" bestFit="1" customWidth="1"/>
    <col min="13" max="13" width="11.08203125" style="2" bestFit="1" customWidth="1"/>
    <col min="14" max="14" width="13.33203125" style="2" bestFit="1" customWidth="1"/>
    <col min="15" max="16384" width="11" style="2"/>
  </cols>
  <sheetData>
    <row r="1" spans="2:14" x14ac:dyDescent="0.35">
      <c r="I1" s="118" t="s">
        <v>321</v>
      </c>
    </row>
    <row r="2" spans="2:14" ht="18" x14ac:dyDescent="0.4">
      <c r="B2" s="117" t="s">
        <v>361</v>
      </c>
      <c r="I2" s="119" t="s">
        <v>322</v>
      </c>
    </row>
    <row r="4" spans="2:14" x14ac:dyDescent="0.35">
      <c r="B4" s="114" t="s">
        <v>42</v>
      </c>
      <c r="C4" s="33" t="s">
        <v>87</v>
      </c>
      <c r="D4" s="33" t="s">
        <v>88</v>
      </c>
      <c r="E4" s="33" t="s">
        <v>89</v>
      </c>
      <c r="F4" s="33" t="s">
        <v>90</v>
      </c>
      <c r="G4" s="33" t="s">
        <v>91</v>
      </c>
      <c r="H4" s="33" t="s">
        <v>92</v>
      </c>
      <c r="I4" s="33" t="s">
        <v>93</v>
      </c>
      <c r="J4" s="33" t="s">
        <v>94</v>
      </c>
      <c r="K4" s="33" t="s">
        <v>95</v>
      </c>
      <c r="L4" s="33" t="s">
        <v>96</v>
      </c>
      <c r="M4" s="33" t="s">
        <v>97</v>
      </c>
      <c r="N4" s="33" t="s">
        <v>40</v>
      </c>
    </row>
    <row r="5" spans="2:14" x14ac:dyDescent="0.35">
      <c r="B5" s="34" t="s">
        <v>338</v>
      </c>
      <c r="C5" s="136" t="s">
        <v>725</v>
      </c>
      <c r="D5" s="136" t="s">
        <v>726</v>
      </c>
      <c r="E5" s="136" t="s">
        <v>727</v>
      </c>
      <c r="F5" s="136" t="s">
        <v>728</v>
      </c>
      <c r="G5" s="136" t="s">
        <v>729</v>
      </c>
      <c r="H5" s="136" t="s">
        <v>730</v>
      </c>
      <c r="I5" s="136" t="s">
        <v>731</v>
      </c>
      <c r="J5" s="136" t="s">
        <v>732</v>
      </c>
      <c r="K5" s="136" t="s">
        <v>733</v>
      </c>
      <c r="L5" s="136" t="s">
        <v>734</v>
      </c>
      <c r="M5" s="136" t="s">
        <v>735</v>
      </c>
      <c r="N5" s="161" t="s">
        <v>649</v>
      </c>
    </row>
    <row r="6" spans="2:14" x14ac:dyDescent="0.35">
      <c r="B6" s="7" t="s">
        <v>339</v>
      </c>
      <c r="C6" s="125" t="s">
        <v>736</v>
      </c>
      <c r="D6" s="125" t="s">
        <v>737</v>
      </c>
      <c r="E6" s="125" t="s">
        <v>738</v>
      </c>
      <c r="F6" s="125" t="s">
        <v>739</v>
      </c>
      <c r="G6" s="125" t="s">
        <v>740</v>
      </c>
      <c r="H6" s="125" t="s">
        <v>741</v>
      </c>
      <c r="I6" s="125" t="s">
        <v>742</v>
      </c>
      <c r="J6" s="125" t="s">
        <v>743</v>
      </c>
      <c r="K6" s="125" t="s">
        <v>744</v>
      </c>
      <c r="L6" s="125" t="s">
        <v>745</v>
      </c>
      <c r="M6" s="125" t="s">
        <v>746</v>
      </c>
      <c r="N6" s="128" t="s">
        <v>652</v>
      </c>
    </row>
    <row r="7" spans="2:14" x14ac:dyDescent="0.35">
      <c r="B7" s="7" t="s">
        <v>34</v>
      </c>
      <c r="C7" s="125" t="s">
        <v>747</v>
      </c>
      <c r="D7" s="125" t="s">
        <v>748</v>
      </c>
      <c r="E7" s="125" t="s">
        <v>749</v>
      </c>
      <c r="F7" s="125" t="s">
        <v>750</v>
      </c>
      <c r="G7" s="125" t="s">
        <v>751</v>
      </c>
      <c r="H7" s="125" t="s">
        <v>752</v>
      </c>
      <c r="I7" s="125" t="s">
        <v>753</v>
      </c>
      <c r="J7" s="125" t="s">
        <v>754</v>
      </c>
      <c r="K7" s="125" t="s">
        <v>755</v>
      </c>
      <c r="L7" s="125" t="s">
        <v>756</v>
      </c>
      <c r="M7" s="125" t="s">
        <v>757</v>
      </c>
      <c r="N7" s="128" t="s">
        <v>655</v>
      </c>
    </row>
    <row r="8" spans="2:14" x14ac:dyDescent="0.35">
      <c r="B8" s="7" t="s">
        <v>359</v>
      </c>
      <c r="C8" s="125" t="s">
        <v>758</v>
      </c>
      <c r="D8" s="125" t="s">
        <v>759</v>
      </c>
      <c r="E8" s="125" t="s">
        <v>760</v>
      </c>
      <c r="F8" s="125" t="s">
        <v>761</v>
      </c>
      <c r="G8" s="125" t="s">
        <v>762</v>
      </c>
      <c r="H8" s="125" t="s">
        <v>763</v>
      </c>
      <c r="I8" s="125" t="s">
        <v>764</v>
      </c>
      <c r="J8" s="125" t="s">
        <v>765</v>
      </c>
      <c r="K8" s="125" t="s">
        <v>766</v>
      </c>
      <c r="L8" s="125" t="s">
        <v>767</v>
      </c>
      <c r="M8" s="125" t="s">
        <v>768</v>
      </c>
      <c r="N8" s="128" t="s">
        <v>658</v>
      </c>
    </row>
    <row r="9" spans="2:14" x14ac:dyDescent="0.35">
      <c r="B9" s="7" t="s">
        <v>341</v>
      </c>
      <c r="C9" s="125" t="s">
        <v>769</v>
      </c>
      <c r="D9" s="125" t="s">
        <v>770</v>
      </c>
      <c r="E9" s="125" t="s">
        <v>771</v>
      </c>
      <c r="F9" s="125" t="s">
        <v>772</v>
      </c>
      <c r="G9" s="125" t="s">
        <v>773</v>
      </c>
      <c r="H9" s="125" t="s">
        <v>774</v>
      </c>
      <c r="I9" s="125" t="s">
        <v>775</v>
      </c>
      <c r="J9" s="125" t="s">
        <v>776</v>
      </c>
      <c r="K9" s="125" t="s">
        <v>777</v>
      </c>
      <c r="L9" s="125" t="s">
        <v>778</v>
      </c>
      <c r="M9" s="125" t="s">
        <v>779</v>
      </c>
      <c r="N9" s="128" t="s">
        <v>661</v>
      </c>
    </row>
    <row r="10" spans="2:14" x14ac:dyDescent="0.35">
      <c r="B10" s="7" t="s">
        <v>342</v>
      </c>
      <c r="C10" s="125" t="s">
        <v>780</v>
      </c>
      <c r="D10" s="125" t="s">
        <v>781</v>
      </c>
      <c r="E10" s="125" t="s">
        <v>782</v>
      </c>
      <c r="F10" s="125" t="s">
        <v>783</v>
      </c>
      <c r="G10" s="125" t="s">
        <v>784</v>
      </c>
      <c r="H10" s="125" t="s">
        <v>785</v>
      </c>
      <c r="I10" s="125" t="s">
        <v>786</v>
      </c>
      <c r="J10" s="125" t="s">
        <v>787</v>
      </c>
      <c r="K10" s="125" t="s">
        <v>788</v>
      </c>
      <c r="L10" s="125" t="s">
        <v>789</v>
      </c>
      <c r="M10" s="125" t="s">
        <v>790</v>
      </c>
      <c r="N10" s="128" t="s">
        <v>664</v>
      </c>
    </row>
    <row r="11" spans="2:14" x14ac:dyDescent="0.35">
      <c r="B11" s="7" t="s">
        <v>36</v>
      </c>
      <c r="C11" s="125" t="s">
        <v>791</v>
      </c>
      <c r="D11" s="125" t="s">
        <v>792</v>
      </c>
      <c r="E11" s="125" t="s">
        <v>793</v>
      </c>
      <c r="F11" s="125" t="s">
        <v>794</v>
      </c>
      <c r="G11" s="125" t="s">
        <v>795</v>
      </c>
      <c r="H11" s="125" t="s">
        <v>796</v>
      </c>
      <c r="I11" s="125" t="s">
        <v>797</v>
      </c>
      <c r="J11" s="125" t="s">
        <v>798</v>
      </c>
      <c r="K11" s="125" t="s">
        <v>799</v>
      </c>
      <c r="L11" s="125" t="s">
        <v>800</v>
      </c>
      <c r="M11" s="125" t="s">
        <v>801</v>
      </c>
      <c r="N11" s="323" t="s">
        <v>667</v>
      </c>
    </row>
    <row r="12" spans="2:14" x14ac:dyDescent="0.35">
      <c r="B12" s="7" t="s">
        <v>37</v>
      </c>
      <c r="C12" s="125" t="s">
        <v>802</v>
      </c>
      <c r="D12" s="125" t="s">
        <v>803</v>
      </c>
      <c r="E12" s="125" t="s">
        <v>804</v>
      </c>
      <c r="F12" s="125" t="s">
        <v>805</v>
      </c>
      <c r="G12" s="125" t="s">
        <v>806</v>
      </c>
      <c r="H12" s="125" t="s">
        <v>807</v>
      </c>
      <c r="I12" s="125" t="s">
        <v>808</v>
      </c>
      <c r="J12" s="125" t="s">
        <v>809</v>
      </c>
      <c r="K12" s="125" t="s">
        <v>810</v>
      </c>
      <c r="L12" s="125" t="s">
        <v>811</v>
      </c>
      <c r="M12" s="125" t="s">
        <v>812</v>
      </c>
      <c r="N12" s="128" t="s">
        <v>670</v>
      </c>
    </row>
    <row r="13" spans="2:14" x14ac:dyDescent="0.35">
      <c r="B13" s="7" t="s">
        <v>38</v>
      </c>
      <c r="C13" s="125" t="s">
        <v>813</v>
      </c>
      <c r="D13" s="125" t="s">
        <v>814</v>
      </c>
      <c r="E13" s="125" t="s">
        <v>815</v>
      </c>
      <c r="F13" s="125" t="s">
        <v>816</v>
      </c>
      <c r="G13" s="125" t="s">
        <v>817</v>
      </c>
      <c r="H13" s="125" t="s">
        <v>818</v>
      </c>
      <c r="I13" s="125" t="s">
        <v>819</v>
      </c>
      <c r="J13" s="125" t="s">
        <v>820</v>
      </c>
      <c r="K13" s="125" t="s">
        <v>821</v>
      </c>
      <c r="L13" s="125" t="s">
        <v>822</v>
      </c>
      <c r="M13" s="125" t="s">
        <v>823</v>
      </c>
      <c r="N13" s="128" t="s">
        <v>673</v>
      </c>
    </row>
    <row r="14" spans="2:14" x14ac:dyDescent="0.35">
      <c r="B14" s="7" t="s">
        <v>360</v>
      </c>
      <c r="C14" s="125" t="s">
        <v>824</v>
      </c>
      <c r="D14" s="125" t="s">
        <v>825</v>
      </c>
      <c r="E14" s="125" t="s">
        <v>826</v>
      </c>
      <c r="F14" s="125" t="s">
        <v>827</v>
      </c>
      <c r="G14" s="125" t="s">
        <v>828</v>
      </c>
      <c r="H14" s="125" t="s">
        <v>829</v>
      </c>
      <c r="I14" s="125" t="s">
        <v>830</v>
      </c>
      <c r="J14" s="125" t="s">
        <v>831</v>
      </c>
      <c r="K14" s="125" t="s">
        <v>832</v>
      </c>
      <c r="L14" s="125" t="s">
        <v>833</v>
      </c>
      <c r="M14" s="125" t="s">
        <v>834</v>
      </c>
      <c r="N14" s="128" t="s">
        <v>676</v>
      </c>
    </row>
    <row r="15" spans="2:14" x14ac:dyDescent="0.35">
      <c r="B15" s="2" t="s">
        <v>39</v>
      </c>
      <c r="C15" s="135" t="s">
        <v>835</v>
      </c>
      <c r="D15" s="135" t="s">
        <v>836</v>
      </c>
      <c r="E15" s="135" t="s">
        <v>837</v>
      </c>
      <c r="F15" s="135" t="s">
        <v>838</v>
      </c>
      <c r="G15" s="135" t="s">
        <v>839</v>
      </c>
      <c r="H15" s="135" t="s">
        <v>840</v>
      </c>
      <c r="I15" s="135" t="s">
        <v>841</v>
      </c>
      <c r="J15" s="135" t="s">
        <v>842</v>
      </c>
      <c r="K15" s="135" t="s">
        <v>843</v>
      </c>
      <c r="L15" s="135" t="s">
        <v>844</v>
      </c>
      <c r="M15" s="135" t="s">
        <v>845</v>
      </c>
      <c r="N15" s="162" t="s">
        <v>679</v>
      </c>
    </row>
    <row r="16" spans="2:14" x14ac:dyDescent="0.35">
      <c r="B16" s="114" t="s">
        <v>40</v>
      </c>
      <c r="C16" s="127" t="s">
        <v>683</v>
      </c>
      <c r="D16" s="127" t="s">
        <v>687</v>
      </c>
      <c r="E16" s="127" t="s">
        <v>691</v>
      </c>
      <c r="F16" s="127" t="s">
        <v>695</v>
      </c>
      <c r="G16" s="127" t="s">
        <v>699</v>
      </c>
      <c r="H16" s="127" t="s">
        <v>703</v>
      </c>
      <c r="I16" s="324" t="s">
        <v>707</v>
      </c>
      <c r="J16" s="127" t="s">
        <v>711</v>
      </c>
      <c r="K16" s="127" t="s">
        <v>715</v>
      </c>
      <c r="L16" s="127" t="s">
        <v>719</v>
      </c>
      <c r="M16" s="127" t="s">
        <v>723</v>
      </c>
      <c r="N16" s="127" t="s">
        <v>634</v>
      </c>
    </row>
  </sheetData>
  <hyperlinks>
    <hyperlink ref="I1" location="'Cot°. par adm. pub. et par prov'!A1" display="Variable suivante" xr:uid="{00000000-0004-0000-0D00-000000000000}"/>
    <hyperlink ref="I2" location="'Cot°. par grade'!A1" display="Variable précédente" xr:uid="{00000000-0004-0000-0D00-000001000000}"/>
  </hyperlink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5">
    <tabColor theme="0"/>
  </sheetPr>
  <dimension ref="B1:N28"/>
  <sheetViews>
    <sheetView showGridLines="0" topLeftCell="C1" workbookViewId="0">
      <selection activeCell="J1" sqref="J1"/>
    </sheetView>
  </sheetViews>
  <sheetFormatPr baseColWidth="10" defaultColWidth="11" defaultRowHeight="15.5" x14ac:dyDescent="0.35"/>
  <cols>
    <col min="1" max="1" width="11" style="2"/>
    <col min="2" max="2" width="41.75" style="2" customWidth="1"/>
    <col min="3" max="7" width="11" style="2"/>
    <col min="8" max="8" width="11" style="2" customWidth="1"/>
    <col min="9" max="9" width="12.58203125" style="2" customWidth="1"/>
    <col min="10" max="16384" width="11" style="2"/>
  </cols>
  <sheetData>
    <row r="1" spans="2:14" x14ac:dyDescent="0.35">
      <c r="J1" s="118" t="s">
        <v>321</v>
      </c>
    </row>
    <row r="2" spans="2:14" ht="18" x14ac:dyDescent="0.4">
      <c r="B2" s="117" t="s">
        <v>376</v>
      </c>
      <c r="J2" s="119" t="s">
        <v>322</v>
      </c>
    </row>
    <row r="4" spans="2:14" x14ac:dyDescent="0.35">
      <c r="B4" s="114" t="s">
        <v>349</v>
      </c>
      <c r="C4" s="138" t="s">
        <v>338</v>
      </c>
      <c r="D4" s="138" t="s">
        <v>339</v>
      </c>
      <c r="E4" s="138" t="s">
        <v>34</v>
      </c>
      <c r="F4" s="138" t="s">
        <v>359</v>
      </c>
      <c r="G4" s="141" t="s">
        <v>341</v>
      </c>
      <c r="H4" s="138" t="s">
        <v>342</v>
      </c>
      <c r="I4" s="138" t="s">
        <v>36</v>
      </c>
      <c r="J4" s="138" t="s">
        <v>37</v>
      </c>
      <c r="K4" s="138" t="s">
        <v>38</v>
      </c>
      <c r="L4" s="141" t="s">
        <v>343</v>
      </c>
      <c r="M4" s="138" t="s">
        <v>39</v>
      </c>
      <c r="N4" s="138" t="s">
        <v>40</v>
      </c>
    </row>
    <row r="5" spans="2:14" x14ac:dyDescent="0.35">
      <c r="B5" s="34" t="s">
        <v>47</v>
      </c>
      <c r="C5" s="139">
        <v>35.200000000000003</v>
      </c>
      <c r="D5" s="139">
        <v>38.4</v>
      </c>
      <c r="E5" s="139">
        <v>39.799999999999997</v>
      </c>
      <c r="F5" s="139">
        <v>36</v>
      </c>
      <c r="G5" s="139">
        <v>50.9</v>
      </c>
      <c r="H5" s="139">
        <v>65.599999999999994</v>
      </c>
      <c r="I5" s="139">
        <v>413.9</v>
      </c>
      <c r="J5" s="139">
        <v>10.8</v>
      </c>
      <c r="K5" s="139">
        <v>54.7</v>
      </c>
      <c r="L5" s="139">
        <v>38.700000000000003</v>
      </c>
      <c r="M5" s="139">
        <v>28.9</v>
      </c>
      <c r="N5" s="163">
        <v>812.8</v>
      </c>
    </row>
    <row r="6" spans="2:14" x14ac:dyDescent="0.35">
      <c r="B6" s="7" t="s">
        <v>48</v>
      </c>
      <c r="C6" s="140">
        <v>66.8</v>
      </c>
      <c r="D6" s="140">
        <v>143.1</v>
      </c>
      <c r="E6" s="140">
        <v>142.5</v>
      </c>
      <c r="F6" s="140">
        <v>145.19999999999999</v>
      </c>
      <c r="G6" s="140">
        <v>222.8</v>
      </c>
      <c r="H6" s="140">
        <v>169.5</v>
      </c>
      <c r="I6" s="140">
        <v>557.70000000000005</v>
      </c>
      <c r="J6" s="140">
        <v>32.799999999999997</v>
      </c>
      <c r="K6" s="140">
        <v>51.6</v>
      </c>
      <c r="L6" s="140">
        <v>73.5</v>
      </c>
      <c r="M6" s="140">
        <v>45.5</v>
      </c>
      <c r="N6" s="164" t="s">
        <v>846</v>
      </c>
    </row>
    <row r="7" spans="2:14" x14ac:dyDescent="0.35">
      <c r="B7" s="7" t="s">
        <v>49</v>
      </c>
      <c r="C7" s="140">
        <v>339.7</v>
      </c>
      <c r="D7" s="140">
        <v>249.2</v>
      </c>
      <c r="E7" s="140">
        <v>245.5</v>
      </c>
      <c r="F7" s="140">
        <v>393.5</v>
      </c>
      <c r="G7" s="140">
        <v>264.8</v>
      </c>
      <c r="H7" s="140">
        <v>184.3</v>
      </c>
      <c r="I7" s="140">
        <v>765.3</v>
      </c>
      <c r="J7" s="140">
        <v>27.9</v>
      </c>
      <c r="K7" s="140">
        <v>151.9</v>
      </c>
      <c r="L7" s="140">
        <v>256.7</v>
      </c>
      <c r="M7" s="140">
        <v>102.6</v>
      </c>
      <c r="N7" s="164" t="s">
        <v>847</v>
      </c>
    </row>
    <row r="8" spans="2:14" x14ac:dyDescent="0.35">
      <c r="B8" s="7" t="s">
        <v>51</v>
      </c>
      <c r="C8" s="140">
        <v>29.3</v>
      </c>
      <c r="D8" s="140">
        <v>22.5</v>
      </c>
      <c r="E8" s="140">
        <v>47.8</v>
      </c>
      <c r="F8" s="140">
        <v>19.100000000000001</v>
      </c>
      <c r="G8" s="140">
        <v>55.3</v>
      </c>
      <c r="H8" s="140">
        <v>49.8</v>
      </c>
      <c r="I8" s="140">
        <v>427.7</v>
      </c>
      <c r="J8" s="140">
        <v>6.9</v>
      </c>
      <c r="K8" s="140">
        <v>25.5</v>
      </c>
      <c r="L8" s="140">
        <v>42</v>
      </c>
      <c r="M8" s="140">
        <v>9.4</v>
      </c>
      <c r="N8" s="164">
        <v>735.2</v>
      </c>
    </row>
    <row r="9" spans="2:14" x14ac:dyDescent="0.35">
      <c r="B9" s="7" t="s">
        <v>53</v>
      </c>
      <c r="C9" s="140">
        <v>2.8</v>
      </c>
      <c r="D9" s="140">
        <v>26.4</v>
      </c>
      <c r="E9" s="140">
        <v>29.8</v>
      </c>
      <c r="F9" s="140">
        <v>29.5</v>
      </c>
      <c r="G9" s="140">
        <v>14.9</v>
      </c>
      <c r="H9" s="140">
        <v>58.4</v>
      </c>
      <c r="I9" s="140">
        <v>362.7</v>
      </c>
      <c r="J9" s="140">
        <v>4.0999999999999996</v>
      </c>
      <c r="K9" s="140">
        <v>23.4</v>
      </c>
      <c r="L9" s="140">
        <v>16.3</v>
      </c>
      <c r="M9" s="140">
        <v>22.3</v>
      </c>
      <c r="N9" s="164">
        <v>590.5</v>
      </c>
    </row>
    <row r="10" spans="2:14" x14ac:dyDescent="0.35">
      <c r="B10" s="7" t="s">
        <v>350</v>
      </c>
      <c r="C10" s="140">
        <v>217.3</v>
      </c>
      <c r="D10" s="140">
        <v>62.4</v>
      </c>
      <c r="E10" s="140">
        <v>177.6</v>
      </c>
      <c r="F10" s="140">
        <v>44.8</v>
      </c>
      <c r="G10" s="140">
        <v>66.7</v>
      </c>
      <c r="H10" s="140">
        <v>77.8</v>
      </c>
      <c r="I10" s="140" t="s">
        <v>848</v>
      </c>
      <c r="J10" s="140">
        <v>4.8</v>
      </c>
      <c r="K10" s="140">
        <v>6.9</v>
      </c>
      <c r="L10" s="140">
        <v>28.6</v>
      </c>
      <c r="M10" s="140">
        <v>12.6</v>
      </c>
      <c r="N10" s="164" t="s">
        <v>849</v>
      </c>
    </row>
    <row r="11" spans="2:14" x14ac:dyDescent="0.35">
      <c r="B11" s="7" t="s">
        <v>57</v>
      </c>
      <c r="C11" s="140">
        <v>75.7</v>
      </c>
      <c r="D11" s="140">
        <v>82</v>
      </c>
      <c r="E11" s="140">
        <v>130.6</v>
      </c>
      <c r="F11" s="140">
        <v>81.099999999999994</v>
      </c>
      <c r="G11" s="140">
        <v>76</v>
      </c>
      <c r="H11" s="140">
        <v>82</v>
      </c>
      <c r="I11" s="140">
        <v>332.7</v>
      </c>
      <c r="J11" s="140">
        <v>9.6999999999999993</v>
      </c>
      <c r="K11" s="140">
        <v>28.5</v>
      </c>
      <c r="L11" s="140">
        <v>28.8</v>
      </c>
      <c r="M11" s="140">
        <v>23</v>
      </c>
      <c r="N11" s="164">
        <v>950.3</v>
      </c>
    </row>
    <row r="12" spans="2:14" x14ac:dyDescent="0.35">
      <c r="B12" s="7" t="s">
        <v>59</v>
      </c>
      <c r="C12" s="140">
        <v>17.7</v>
      </c>
      <c r="D12" s="140">
        <v>31.8</v>
      </c>
      <c r="E12" s="140">
        <v>42.7</v>
      </c>
      <c r="F12" s="140">
        <v>44.5</v>
      </c>
      <c r="G12" s="140">
        <v>61.8</v>
      </c>
      <c r="H12" s="140">
        <v>47.9</v>
      </c>
      <c r="I12" s="140">
        <v>274.7</v>
      </c>
      <c r="J12" s="140">
        <v>12.1</v>
      </c>
      <c r="K12" s="140">
        <v>27.1</v>
      </c>
      <c r="L12" s="140">
        <v>32.6</v>
      </c>
      <c r="M12" s="140">
        <v>15.7</v>
      </c>
      <c r="N12" s="164">
        <v>608.70000000000005</v>
      </c>
    </row>
    <row r="13" spans="2:14" x14ac:dyDescent="0.35">
      <c r="B13" s="7" t="s">
        <v>61</v>
      </c>
      <c r="C13" s="140">
        <v>13.6</v>
      </c>
      <c r="D13" s="140">
        <v>12.9</v>
      </c>
      <c r="E13" s="140">
        <v>9.8000000000000007</v>
      </c>
      <c r="F13" s="140">
        <v>38.9</v>
      </c>
      <c r="G13" s="140">
        <v>12.3</v>
      </c>
      <c r="H13" s="140">
        <v>10.9</v>
      </c>
      <c r="I13" s="140">
        <v>382.1</v>
      </c>
      <c r="J13" s="140">
        <v>1.4</v>
      </c>
      <c r="K13" s="140">
        <v>1.5</v>
      </c>
      <c r="L13" s="140">
        <v>8.9</v>
      </c>
      <c r="M13" s="140">
        <v>5.9</v>
      </c>
      <c r="N13" s="164">
        <v>498.3</v>
      </c>
    </row>
    <row r="14" spans="2:14" x14ac:dyDescent="0.35">
      <c r="B14" s="7" t="s">
        <v>63</v>
      </c>
      <c r="C14" s="140">
        <v>44.7</v>
      </c>
      <c r="D14" s="140">
        <v>66.8</v>
      </c>
      <c r="E14" s="140">
        <v>70.400000000000006</v>
      </c>
      <c r="F14" s="140">
        <v>43.1</v>
      </c>
      <c r="G14" s="140">
        <v>71.900000000000006</v>
      </c>
      <c r="H14" s="140">
        <v>47.9</v>
      </c>
      <c r="I14" s="140">
        <v>315.89999999999998</v>
      </c>
      <c r="J14" s="140">
        <v>20.3</v>
      </c>
      <c r="K14" s="140">
        <v>48.3</v>
      </c>
      <c r="L14" s="140">
        <v>40.1</v>
      </c>
      <c r="M14" s="140">
        <v>21.2</v>
      </c>
      <c r="N14" s="164">
        <v>790.7</v>
      </c>
    </row>
    <row r="15" spans="2:14" x14ac:dyDescent="0.35">
      <c r="B15" s="7" t="s">
        <v>64</v>
      </c>
      <c r="C15" s="140">
        <v>116.1</v>
      </c>
      <c r="D15" s="140">
        <v>357.2</v>
      </c>
      <c r="E15" s="140">
        <v>160.9</v>
      </c>
      <c r="F15" s="140">
        <v>109.9</v>
      </c>
      <c r="G15" s="140">
        <v>154.6</v>
      </c>
      <c r="H15" s="140">
        <v>418.9</v>
      </c>
      <c r="I15" s="140" t="s">
        <v>850</v>
      </c>
      <c r="J15" s="140">
        <v>45</v>
      </c>
      <c r="K15" s="140">
        <v>256.2</v>
      </c>
      <c r="L15" s="140">
        <v>210.7</v>
      </c>
      <c r="M15" s="140">
        <v>156.69999999999999</v>
      </c>
      <c r="N15" s="164" t="s">
        <v>851</v>
      </c>
    </row>
    <row r="16" spans="2:14" x14ac:dyDescent="0.35">
      <c r="B16" s="7" t="s">
        <v>65</v>
      </c>
      <c r="C16" s="140">
        <v>77.2</v>
      </c>
      <c r="D16" s="140">
        <v>36</v>
      </c>
      <c r="E16" s="140">
        <v>159.6</v>
      </c>
      <c r="F16" s="140">
        <v>74.7</v>
      </c>
      <c r="G16" s="140">
        <v>101.8</v>
      </c>
      <c r="H16" s="140">
        <v>89.5</v>
      </c>
      <c r="I16" s="140" t="s">
        <v>852</v>
      </c>
      <c r="J16" s="140">
        <v>21.1</v>
      </c>
      <c r="K16" s="140">
        <v>24.9</v>
      </c>
      <c r="L16" s="140">
        <v>51.9</v>
      </c>
      <c r="M16" s="140">
        <v>27.4</v>
      </c>
      <c r="N16" s="164" t="s">
        <v>853</v>
      </c>
    </row>
    <row r="17" spans="2:14" x14ac:dyDescent="0.35">
      <c r="B17" s="7" t="s">
        <v>68</v>
      </c>
      <c r="C17" s="140">
        <v>31</v>
      </c>
      <c r="D17" s="140">
        <v>40.700000000000003</v>
      </c>
      <c r="E17" s="140">
        <v>18.7</v>
      </c>
      <c r="F17" s="140">
        <v>59.7</v>
      </c>
      <c r="G17" s="140">
        <v>56.6</v>
      </c>
      <c r="H17" s="140">
        <v>42.3</v>
      </c>
      <c r="I17" s="140">
        <v>171.6</v>
      </c>
      <c r="J17" s="140">
        <v>55.6</v>
      </c>
      <c r="K17" s="140">
        <v>27</v>
      </c>
      <c r="L17" s="140">
        <v>28.1</v>
      </c>
      <c r="M17" s="140">
        <v>18.899999999999999</v>
      </c>
      <c r="N17" s="164">
        <v>550.29999999999995</v>
      </c>
    </row>
    <row r="18" spans="2:14" x14ac:dyDescent="0.35">
      <c r="B18" s="7" t="s">
        <v>69</v>
      </c>
      <c r="C18" s="140">
        <v>174.6</v>
      </c>
      <c r="D18" s="140">
        <v>187.6</v>
      </c>
      <c r="E18" s="140">
        <v>238.1</v>
      </c>
      <c r="F18" s="140">
        <v>160.1</v>
      </c>
      <c r="G18" s="140">
        <v>197.2</v>
      </c>
      <c r="H18" s="140">
        <v>106.6</v>
      </c>
      <c r="I18" s="140">
        <v>324.89999999999998</v>
      </c>
      <c r="J18" s="140">
        <v>29.9</v>
      </c>
      <c r="K18" s="140">
        <v>37.200000000000003</v>
      </c>
      <c r="L18" s="140">
        <v>124.5</v>
      </c>
      <c r="M18" s="140">
        <v>81.900000000000006</v>
      </c>
      <c r="N18" s="164" t="s">
        <v>854</v>
      </c>
    </row>
    <row r="19" spans="2:14" x14ac:dyDescent="0.35">
      <c r="B19" s="7" t="s">
        <v>70</v>
      </c>
      <c r="C19" s="140">
        <v>326.2</v>
      </c>
      <c r="D19" s="140">
        <v>332.5</v>
      </c>
      <c r="E19" s="140">
        <v>589.79999999999995</v>
      </c>
      <c r="F19" s="140">
        <v>457.7</v>
      </c>
      <c r="G19" s="140">
        <v>669.6</v>
      </c>
      <c r="H19" s="140">
        <v>379.5</v>
      </c>
      <c r="I19" s="140" t="s">
        <v>855</v>
      </c>
      <c r="J19" s="140">
        <v>156.6</v>
      </c>
      <c r="K19" s="140">
        <v>185.7</v>
      </c>
      <c r="L19" s="140">
        <v>662.1</v>
      </c>
      <c r="M19" s="140">
        <v>151.19999999999999</v>
      </c>
      <c r="N19" s="164" t="s">
        <v>856</v>
      </c>
    </row>
    <row r="20" spans="2:14" x14ac:dyDescent="0.35">
      <c r="B20" s="7" t="s">
        <v>71</v>
      </c>
      <c r="C20" s="140">
        <v>65</v>
      </c>
      <c r="D20" s="140">
        <v>100.7</v>
      </c>
      <c r="E20" s="140">
        <v>185.9</v>
      </c>
      <c r="F20" s="140">
        <v>93.2</v>
      </c>
      <c r="G20" s="140">
        <v>74.099999999999994</v>
      </c>
      <c r="H20" s="140">
        <v>53.3</v>
      </c>
      <c r="I20" s="140">
        <v>197.7</v>
      </c>
      <c r="J20" s="140">
        <v>14.3</v>
      </c>
      <c r="K20" s="140">
        <v>30</v>
      </c>
      <c r="L20" s="140">
        <v>58.6</v>
      </c>
      <c r="M20" s="140">
        <v>32.1</v>
      </c>
      <c r="N20" s="164">
        <v>904.8</v>
      </c>
    </row>
    <row r="21" spans="2:14" x14ac:dyDescent="0.35">
      <c r="B21" s="7" t="s">
        <v>72</v>
      </c>
      <c r="C21" s="140">
        <v>44.1</v>
      </c>
      <c r="D21" s="140">
        <v>71.599999999999994</v>
      </c>
      <c r="E21" s="140">
        <v>77.599999999999994</v>
      </c>
      <c r="F21" s="140">
        <v>58.3</v>
      </c>
      <c r="G21" s="140">
        <v>99.4</v>
      </c>
      <c r="H21" s="140">
        <v>119.7</v>
      </c>
      <c r="I21" s="140">
        <v>637.20000000000005</v>
      </c>
      <c r="J21" s="140">
        <v>16.2</v>
      </c>
      <c r="K21" s="140">
        <v>38.9</v>
      </c>
      <c r="L21" s="140">
        <v>66</v>
      </c>
      <c r="M21" s="140">
        <v>45.5</v>
      </c>
      <c r="N21" s="164" t="s">
        <v>857</v>
      </c>
    </row>
    <row r="22" spans="2:14" x14ac:dyDescent="0.35">
      <c r="B22" s="7" t="s">
        <v>73</v>
      </c>
      <c r="C22" s="140">
        <v>17.3</v>
      </c>
      <c r="D22" s="140">
        <v>13.4</v>
      </c>
      <c r="E22" s="140">
        <v>27.4</v>
      </c>
      <c r="F22" s="140">
        <v>100.2</v>
      </c>
      <c r="G22" s="140">
        <v>36</v>
      </c>
      <c r="H22" s="140">
        <v>21.4</v>
      </c>
      <c r="I22" s="140">
        <v>177.8</v>
      </c>
      <c r="J22" s="140">
        <v>27.4</v>
      </c>
      <c r="K22" s="140">
        <v>26.3</v>
      </c>
      <c r="L22" s="140">
        <v>40.5</v>
      </c>
      <c r="M22" s="140">
        <v>14.3</v>
      </c>
      <c r="N22" s="164">
        <v>502.1</v>
      </c>
    </row>
    <row r="23" spans="2:14" x14ac:dyDescent="0.35">
      <c r="B23" s="7" t="s">
        <v>81</v>
      </c>
      <c r="C23" s="140" t="s">
        <v>858</v>
      </c>
      <c r="D23" s="140" t="s">
        <v>859</v>
      </c>
      <c r="E23" s="140" t="s">
        <v>860</v>
      </c>
      <c r="F23" s="140">
        <v>826.2</v>
      </c>
      <c r="G23" s="140" t="s">
        <v>861</v>
      </c>
      <c r="H23" s="140">
        <v>455.7</v>
      </c>
      <c r="I23" s="140" t="s">
        <v>862</v>
      </c>
      <c r="J23" s="140">
        <v>153.1</v>
      </c>
      <c r="K23" s="140">
        <v>428.6</v>
      </c>
      <c r="L23" s="140">
        <v>552.70000000000005</v>
      </c>
      <c r="M23" s="140">
        <v>184.1</v>
      </c>
      <c r="N23" s="164" t="s">
        <v>863</v>
      </c>
    </row>
    <row r="24" spans="2:14" x14ac:dyDescent="0.35">
      <c r="B24" s="7" t="s">
        <v>82</v>
      </c>
      <c r="C24" s="140">
        <v>28.2</v>
      </c>
      <c r="D24" s="140">
        <v>28</v>
      </c>
      <c r="E24" s="140">
        <v>45.3</v>
      </c>
      <c r="F24" s="140">
        <v>62</v>
      </c>
      <c r="G24" s="140">
        <v>28.1</v>
      </c>
      <c r="H24" s="140">
        <v>29.5</v>
      </c>
      <c r="I24" s="140">
        <v>220</v>
      </c>
      <c r="J24" s="140">
        <v>9.1</v>
      </c>
      <c r="K24" s="140">
        <v>19.600000000000001</v>
      </c>
      <c r="L24" s="140">
        <v>22.7</v>
      </c>
      <c r="M24" s="140">
        <v>22.3</v>
      </c>
      <c r="N24" s="164">
        <v>514.9</v>
      </c>
    </row>
    <row r="25" spans="2:14" x14ac:dyDescent="0.35">
      <c r="B25" s="7" t="s">
        <v>351</v>
      </c>
      <c r="C25" s="140">
        <v>41.7</v>
      </c>
      <c r="D25" s="140">
        <v>41.9</v>
      </c>
      <c r="E25" s="140">
        <v>48.8</v>
      </c>
      <c r="F25" s="140">
        <v>71.400000000000006</v>
      </c>
      <c r="G25" s="140">
        <v>96.8</v>
      </c>
      <c r="H25" s="140">
        <v>68.5</v>
      </c>
      <c r="I25" s="140">
        <v>377.1</v>
      </c>
      <c r="J25" s="140">
        <v>19.3</v>
      </c>
      <c r="K25" s="140">
        <v>40.9</v>
      </c>
      <c r="L25" s="140">
        <v>37.700000000000003</v>
      </c>
      <c r="M25" s="140">
        <v>69.900000000000006</v>
      </c>
      <c r="N25" s="164">
        <v>913.8</v>
      </c>
    </row>
    <row r="26" spans="2:14" x14ac:dyDescent="0.35">
      <c r="B26" s="7" t="s">
        <v>83</v>
      </c>
      <c r="C26" s="140">
        <v>48.3</v>
      </c>
      <c r="D26" s="140">
        <v>29.2</v>
      </c>
      <c r="E26" s="140">
        <v>73.900000000000006</v>
      </c>
      <c r="F26" s="140">
        <v>41.2</v>
      </c>
      <c r="G26" s="140">
        <v>41.4</v>
      </c>
      <c r="H26" s="140">
        <v>80.599999999999994</v>
      </c>
      <c r="I26" s="140">
        <v>159.9</v>
      </c>
      <c r="J26" s="140">
        <v>5.9</v>
      </c>
      <c r="K26" s="140">
        <v>22.3</v>
      </c>
      <c r="L26" s="140">
        <v>16.7</v>
      </c>
      <c r="M26" s="140">
        <v>24.1</v>
      </c>
      <c r="N26" s="164">
        <v>543.5</v>
      </c>
    </row>
    <row r="27" spans="2:14" x14ac:dyDescent="0.35">
      <c r="B27" s="2" t="s">
        <v>352</v>
      </c>
      <c r="C27" s="137">
        <v>120.8</v>
      </c>
      <c r="D27" s="137">
        <v>128.19999999999999</v>
      </c>
      <c r="E27" s="137">
        <v>310.5</v>
      </c>
      <c r="F27" s="137">
        <v>152.5</v>
      </c>
      <c r="G27" s="137">
        <v>262.5</v>
      </c>
      <c r="H27" s="137">
        <v>161.9</v>
      </c>
      <c r="I27" s="137" t="s">
        <v>864</v>
      </c>
      <c r="J27" s="137">
        <v>40</v>
      </c>
      <c r="K27" s="137">
        <v>62.9</v>
      </c>
      <c r="L27" s="137">
        <v>161.6</v>
      </c>
      <c r="M27" s="137">
        <v>93.3</v>
      </c>
      <c r="N27" s="164" t="s">
        <v>865</v>
      </c>
    </row>
    <row r="28" spans="2:14" x14ac:dyDescent="0.35">
      <c r="B28" s="114" t="s">
        <v>40</v>
      </c>
      <c r="C28" s="166" t="s">
        <v>866</v>
      </c>
      <c r="D28" s="166" t="s">
        <v>867</v>
      </c>
      <c r="E28" s="166" t="s">
        <v>868</v>
      </c>
      <c r="F28" s="166" t="s">
        <v>869</v>
      </c>
      <c r="G28" s="166" t="s">
        <v>870</v>
      </c>
      <c r="H28" s="166" t="s">
        <v>871</v>
      </c>
      <c r="I28" s="166" t="s">
        <v>872</v>
      </c>
      <c r="J28" s="166">
        <v>724.5</v>
      </c>
      <c r="K28" s="166" t="s">
        <v>873</v>
      </c>
      <c r="L28" s="166" t="s">
        <v>874</v>
      </c>
      <c r="M28" s="166" t="s">
        <v>875</v>
      </c>
      <c r="N28" s="166" t="s">
        <v>876</v>
      </c>
    </row>
  </sheetData>
  <hyperlinks>
    <hyperlink ref="J1" location="'Cot°. par adm. pub. et par grad'!A1" display="Variable suivante" xr:uid="{00000000-0004-0000-0E00-000000000000}"/>
    <hyperlink ref="J2" location="'Cot°. par prov. et par grade'!A1" display="Variable précédente" xr:uid="{00000000-0004-0000-0E00-000001000000}"/>
  </hyperlink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6">
    <tabColor theme="0"/>
  </sheetPr>
  <dimension ref="B1:N30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1" width="11" style="2"/>
    <col min="2" max="2" width="41.08203125" style="2" customWidth="1"/>
    <col min="3" max="8" width="11" style="2"/>
    <col min="9" max="9" width="11.75" style="2" customWidth="1"/>
    <col min="10" max="16384" width="11" style="2"/>
  </cols>
  <sheetData>
    <row r="1" spans="2:14" x14ac:dyDescent="0.35">
      <c r="I1" s="118" t="s">
        <v>321</v>
      </c>
    </row>
    <row r="2" spans="2:14" ht="18" x14ac:dyDescent="0.4">
      <c r="B2" s="117" t="s">
        <v>365</v>
      </c>
      <c r="I2" s="119" t="s">
        <v>322</v>
      </c>
    </row>
    <row r="4" spans="2:14" x14ac:dyDescent="0.35">
      <c r="B4" s="114" t="s">
        <v>349</v>
      </c>
      <c r="C4" s="33" t="s">
        <v>87</v>
      </c>
      <c r="D4" s="33" t="s">
        <v>88</v>
      </c>
      <c r="E4" s="33" t="s">
        <v>89</v>
      </c>
      <c r="F4" s="33" t="s">
        <v>90</v>
      </c>
      <c r="G4" s="33" t="s">
        <v>91</v>
      </c>
      <c r="H4" s="33" t="s">
        <v>92</v>
      </c>
      <c r="I4" s="33" t="s">
        <v>93</v>
      </c>
      <c r="J4" s="33" t="s">
        <v>94</v>
      </c>
      <c r="K4" s="33" t="s">
        <v>95</v>
      </c>
      <c r="L4" s="33" t="s">
        <v>96</v>
      </c>
      <c r="M4" s="33" t="s">
        <v>97</v>
      </c>
      <c r="N4" s="33" t="s">
        <v>40</v>
      </c>
    </row>
    <row r="5" spans="2:14" x14ac:dyDescent="0.35">
      <c r="B5" s="34" t="s">
        <v>47</v>
      </c>
      <c r="C5" s="139">
        <v>0.2</v>
      </c>
      <c r="D5" s="139">
        <v>3.9</v>
      </c>
      <c r="E5" s="139">
        <v>34.1</v>
      </c>
      <c r="F5" s="139">
        <v>63.2</v>
      </c>
      <c r="G5" s="139">
        <v>136.30000000000001</v>
      </c>
      <c r="H5" s="139">
        <v>207.8</v>
      </c>
      <c r="I5" s="139">
        <v>171.4</v>
      </c>
      <c r="J5" s="139">
        <v>150.30000000000001</v>
      </c>
      <c r="K5" s="139">
        <v>30.8</v>
      </c>
      <c r="L5" s="139">
        <v>6.8</v>
      </c>
      <c r="M5" s="139">
        <v>8.1999999999999993</v>
      </c>
      <c r="N5" s="163">
        <v>812.85</v>
      </c>
    </row>
    <row r="6" spans="2:14" x14ac:dyDescent="0.35">
      <c r="B6" s="7" t="s">
        <v>48</v>
      </c>
      <c r="C6" s="140">
        <v>0.2</v>
      </c>
      <c r="D6" s="140">
        <v>8.9</v>
      </c>
      <c r="E6" s="140">
        <v>36.1</v>
      </c>
      <c r="F6" s="140">
        <v>177.5</v>
      </c>
      <c r="G6" s="140">
        <v>225.4</v>
      </c>
      <c r="H6" s="140">
        <v>257.2</v>
      </c>
      <c r="I6" s="140">
        <v>462.9</v>
      </c>
      <c r="J6" s="140">
        <v>325.2</v>
      </c>
      <c r="K6" s="140">
        <v>98.2</v>
      </c>
      <c r="L6" s="140">
        <v>48.5</v>
      </c>
      <c r="M6" s="140">
        <v>11.1</v>
      </c>
      <c r="N6" s="164" t="s">
        <v>877</v>
      </c>
    </row>
    <row r="7" spans="2:14" x14ac:dyDescent="0.35">
      <c r="B7" s="7" t="s">
        <v>49</v>
      </c>
      <c r="C7" s="140">
        <v>0</v>
      </c>
      <c r="D7" s="140">
        <v>103.3</v>
      </c>
      <c r="E7" s="140">
        <v>64.3</v>
      </c>
      <c r="F7" s="140">
        <v>177.6</v>
      </c>
      <c r="G7" s="140">
        <v>413.8</v>
      </c>
      <c r="H7" s="140">
        <v>344.7</v>
      </c>
      <c r="I7" s="140">
        <v>774.5</v>
      </c>
      <c r="J7" s="140">
        <v>581.1</v>
      </c>
      <c r="K7" s="140">
        <v>357</v>
      </c>
      <c r="L7" s="140">
        <v>119.9</v>
      </c>
      <c r="M7" s="140">
        <v>45.2</v>
      </c>
      <c r="N7" s="164" t="s">
        <v>878</v>
      </c>
    </row>
    <row r="8" spans="2:14" x14ac:dyDescent="0.35">
      <c r="B8" s="7" t="s">
        <v>51</v>
      </c>
      <c r="C8" s="140">
        <v>0</v>
      </c>
      <c r="D8" s="140">
        <v>172.3</v>
      </c>
      <c r="E8" s="140">
        <v>45.2</v>
      </c>
      <c r="F8" s="140">
        <v>51.1</v>
      </c>
      <c r="G8" s="140">
        <v>150.5</v>
      </c>
      <c r="H8" s="140">
        <v>117.6</v>
      </c>
      <c r="I8" s="140">
        <v>137</v>
      </c>
      <c r="J8" s="140">
        <v>44.7</v>
      </c>
      <c r="K8" s="140">
        <v>11.2</v>
      </c>
      <c r="L8" s="140">
        <v>2</v>
      </c>
      <c r="M8" s="140">
        <v>3.6</v>
      </c>
      <c r="N8" s="164">
        <v>735.19</v>
      </c>
    </row>
    <row r="9" spans="2:14" x14ac:dyDescent="0.35">
      <c r="B9" s="7" t="s">
        <v>53</v>
      </c>
      <c r="C9" s="140">
        <v>0.2</v>
      </c>
      <c r="D9" s="140">
        <v>9.6999999999999993</v>
      </c>
      <c r="E9" s="140">
        <v>16.3</v>
      </c>
      <c r="F9" s="140">
        <v>65.2</v>
      </c>
      <c r="G9" s="140">
        <v>96.8</v>
      </c>
      <c r="H9" s="140">
        <v>147.5</v>
      </c>
      <c r="I9" s="140">
        <v>128.30000000000001</v>
      </c>
      <c r="J9" s="140">
        <v>107.7</v>
      </c>
      <c r="K9" s="140">
        <v>12.4</v>
      </c>
      <c r="L9" s="140">
        <v>1.6</v>
      </c>
      <c r="M9" s="140">
        <v>4.8</v>
      </c>
      <c r="N9" s="164">
        <v>590.48</v>
      </c>
    </row>
    <row r="10" spans="2:14" x14ac:dyDescent="0.35">
      <c r="B10" s="7" t="s">
        <v>350</v>
      </c>
      <c r="C10" s="140">
        <v>0.2</v>
      </c>
      <c r="D10" s="140">
        <v>5.2</v>
      </c>
      <c r="E10" s="140">
        <v>33.9</v>
      </c>
      <c r="F10" s="140">
        <v>78</v>
      </c>
      <c r="G10" s="140">
        <v>678.6</v>
      </c>
      <c r="H10" s="140">
        <v>466.3</v>
      </c>
      <c r="I10" s="140">
        <v>393.8</v>
      </c>
      <c r="J10" s="140">
        <v>156.19999999999999</v>
      </c>
      <c r="K10" s="140">
        <v>47.9</v>
      </c>
      <c r="L10" s="140">
        <v>15.2</v>
      </c>
      <c r="M10" s="140">
        <v>4.3</v>
      </c>
      <c r="N10" s="164" t="s">
        <v>879</v>
      </c>
    </row>
    <row r="11" spans="2:14" x14ac:dyDescent="0.35">
      <c r="B11" s="7" t="s">
        <v>57</v>
      </c>
      <c r="C11" s="140">
        <v>0</v>
      </c>
      <c r="D11" s="140">
        <v>9.5</v>
      </c>
      <c r="E11" s="140">
        <v>34.6</v>
      </c>
      <c r="F11" s="140">
        <v>57.4</v>
      </c>
      <c r="G11" s="140">
        <v>169.1</v>
      </c>
      <c r="H11" s="140">
        <v>159.4</v>
      </c>
      <c r="I11" s="140">
        <v>248.5</v>
      </c>
      <c r="J11" s="140">
        <v>163.4</v>
      </c>
      <c r="K11" s="140">
        <v>74.3</v>
      </c>
      <c r="L11" s="140">
        <v>27.9</v>
      </c>
      <c r="M11" s="140">
        <v>6.1</v>
      </c>
      <c r="N11" s="164">
        <v>950.26</v>
      </c>
    </row>
    <row r="12" spans="2:14" x14ac:dyDescent="0.35">
      <c r="B12" s="7" t="s">
        <v>59</v>
      </c>
      <c r="C12" s="140">
        <v>0</v>
      </c>
      <c r="D12" s="140">
        <v>3.1</v>
      </c>
      <c r="E12" s="140">
        <v>7.7</v>
      </c>
      <c r="F12" s="140">
        <v>44.5</v>
      </c>
      <c r="G12" s="140">
        <v>146.80000000000001</v>
      </c>
      <c r="H12" s="140">
        <v>140.4</v>
      </c>
      <c r="I12" s="140">
        <v>140</v>
      </c>
      <c r="J12" s="140">
        <v>95.8</v>
      </c>
      <c r="K12" s="140">
        <v>23.2</v>
      </c>
      <c r="L12" s="140">
        <v>3.2</v>
      </c>
      <c r="M12" s="140">
        <v>4</v>
      </c>
      <c r="N12" s="164">
        <v>608.70000000000005</v>
      </c>
    </row>
    <row r="13" spans="2:14" x14ac:dyDescent="0.35">
      <c r="B13" s="7" t="s">
        <v>61</v>
      </c>
      <c r="C13" s="140">
        <v>0.5</v>
      </c>
      <c r="D13" s="140">
        <v>20.6</v>
      </c>
      <c r="E13" s="140">
        <v>96.8</v>
      </c>
      <c r="F13" s="140">
        <v>57</v>
      </c>
      <c r="G13" s="140">
        <v>145.5</v>
      </c>
      <c r="H13" s="140">
        <v>78</v>
      </c>
      <c r="I13" s="140">
        <v>56.1</v>
      </c>
      <c r="J13" s="140">
        <v>30.6</v>
      </c>
      <c r="K13" s="140">
        <v>10.9</v>
      </c>
      <c r="L13" s="140">
        <v>0.8</v>
      </c>
      <c r="M13" s="140">
        <v>1.5</v>
      </c>
      <c r="N13" s="164">
        <v>498.34</v>
      </c>
    </row>
    <row r="14" spans="2:14" x14ac:dyDescent="0.35">
      <c r="B14" s="7" t="s">
        <v>63</v>
      </c>
      <c r="C14" s="140">
        <v>0</v>
      </c>
      <c r="D14" s="140">
        <v>6.9</v>
      </c>
      <c r="E14" s="140">
        <v>7</v>
      </c>
      <c r="F14" s="140">
        <v>43.7</v>
      </c>
      <c r="G14" s="140">
        <v>127</v>
      </c>
      <c r="H14" s="140">
        <v>166.4</v>
      </c>
      <c r="I14" s="140">
        <v>240.2</v>
      </c>
      <c r="J14" s="140">
        <v>142.19999999999999</v>
      </c>
      <c r="K14" s="140">
        <v>37</v>
      </c>
      <c r="L14" s="140">
        <v>11.9</v>
      </c>
      <c r="M14" s="140">
        <v>8.4</v>
      </c>
      <c r="N14" s="164">
        <v>790.65</v>
      </c>
    </row>
    <row r="15" spans="2:14" x14ac:dyDescent="0.35">
      <c r="B15" s="7" t="s">
        <v>64</v>
      </c>
      <c r="C15" s="140">
        <v>0</v>
      </c>
      <c r="D15" s="140">
        <v>51</v>
      </c>
      <c r="E15" s="140">
        <v>419.5</v>
      </c>
      <c r="F15" s="140">
        <v>432.2</v>
      </c>
      <c r="G15" s="140">
        <v>772.3</v>
      </c>
      <c r="H15" s="140">
        <v>890</v>
      </c>
      <c r="I15" s="140">
        <v>612.5</v>
      </c>
      <c r="J15" s="140">
        <v>483.8</v>
      </c>
      <c r="K15" s="140">
        <v>482.4</v>
      </c>
      <c r="L15" s="140">
        <v>157.30000000000001</v>
      </c>
      <c r="M15" s="140">
        <v>23.3</v>
      </c>
      <c r="N15" s="164" t="s">
        <v>880</v>
      </c>
    </row>
    <row r="16" spans="2:14" x14ac:dyDescent="0.35">
      <c r="B16" s="7" t="s">
        <v>65</v>
      </c>
      <c r="C16" s="140">
        <v>91.4</v>
      </c>
      <c r="D16" s="140">
        <v>24.5</v>
      </c>
      <c r="E16" s="140">
        <v>54</v>
      </c>
      <c r="F16" s="140">
        <v>100</v>
      </c>
      <c r="G16" s="140">
        <v>337.5</v>
      </c>
      <c r="H16" s="140">
        <v>478.6</v>
      </c>
      <c r="I16" s="140">
        <v>366.3</v>
      </c>
      <c r="J16" s="140">
        <v>197.9</v>
      </c>
      <c r="K16" s="140">
        <v>40.9</v>
      </c>
      <c r="L16" s="140">
        <v>12</v>
      </c>
      <c r="M16" s="140">
        <v>9.8000000000000007</v>
      </c>
      <c r="N16" s="164" t="s">
        <v>881</v>
      </c>
    </row>
    <row r="17" spans="2:14" x14ac:dyDescent="0.35">
      <c r="B17" s="7" t="s">
        <v>68</v>
      </c>
      <c r="C17" s="140">
        <v>0</v>
      </c>
      <c r="D17" s="140">
        <v>1.2</v>
      </c>
      <c r="E17" s="140">
        <v>7.4</v>
      </c>
      <c r="F17" s="140">
        <v>31.8</v>
      </c>
      <c r="G17" s="140">
        <v>83.9</v>
      </c>
      <c r="H17" s="140">
        <v>118.6</v>
      </c>
      <c r="I17" s="140">
        <v>153.80000000000001</v>
      </c>
      <c r="J17" s="140">
        <v>117.5</v>
      </c>
      <c r="K17" s="140">
        <v>26.5</v>
      </c>
      <c r="L17" s="140">
        <v>6.1</v>
      </c>
      <c r="M17" s="140">
        <v>3.5</v>
      </c>
      <c r="N17" s="164">
        <v>550.29999999999995</v>
      </c>
    </row>
    <row r="18" spans="2:14" x14ac:dyDescent="0.35">
      <c r="B18" s="7" t="s">
        <v>69</v>
      </c>
      <c r="C18" s="140">
        <v>0.4</v>
      </c>
      <c r="D18" s="140">
        <v>8.3000000000000007</v>
      </c>
      <c r="E18" s="140">
        <v>16.3</v>
      </c>
      <c r="F18" s="140">
        <v>51.7</v>
      </c>
      <c r="G18" s="140">
        <v>187.9</v>
      </c>
      <c r="H18" s="140">
        <v>202.3</v>
      </c>
      <c r="I18" s="140">
        <v>402</v>
      </c>
      <c r="J18" s="140">
        <v>312.60000000000002</v>
      </c>
      <c r="K18" s="140">
        <v>260.39999999999998</v>
      </c>
      <c r="L18" s="140">
        <v>163.80000000000001</v>
      </c>
      <c r="M18" s="140">
        <v>56.9</v>
      </c>
      <c r="N18" s="164" t="s">
        <v>882</v>
      </c>
    </row>
    <row r="19" spans="2:14" x14ac:dyDescent="0.35">
      <c r="B19" s="7" t="s">
        <v>70</v>
      </c>
      <c r="C19" s="140">
        <v>0.4</v>
      </c>
      <c r="D19" s="140">
        <v>24.2</v>
      </c>
      <c r="E19" s="140">
        <v>142.5</v>
      </c>
      <c r="F19" s="140">
        <v>451.6</v>
      </c>
      <c r="G19" s="140">
        <v>958.3</v>
      </c>
      <c r="H19" s="140">
        <v>826.3</v>
      </c>
      <c r="I19" s="140" t="s">
        <v>883</v>
      </c>
      <c r="J19" s="140" t="s">
        <v>884</v>
      </c>
      <c r="K19" s="140">
        <v>398.5</v>
      </c>
      <c r="L19" s="140">
        <v>110.1</v>
      </c>
      <c r="M19" s="140">
        <v>46.4</v>
      </c>
      <c r="N19" s="164" t="s">
        <v>885</v>
      </c>
    </row>
    <row r="20" spans="2:14" x14ac:dyDescent="0.35">
      <c r="B20" s="7" t="s">
        <v>71</v>
      </c>
      <c r="C20" s="140">
        <v>0.2</v>
      </c>
      <c r="D20" s="140">
        <v>3.6</v>
      </c>
      <c r="E20" s="140">
        <v>30.6</v>
      </c>
      <c r="F20" s="140">
        <v>86.6</v>
      </c>
      <c r="G20" s="140">
        <v>108.1</v>
      </c>
      <c r="H20" s="140">
        <v>109.1</v>
      </c>
      <c r="I20" s="140">
        <v>262.5</v>
      </c>
      <c r="J20" s="140">
        <v>163.6</v>
      </c>
      <c r="K20" s="140">
        <v>82.8</v>
      </c>
      <c r="L20" s="140">
        <v>49.8</v>
      </c>
      <c r="M20" s="140">
        <v>8</v>
      </c>
      <c r="N20" s="164">
        <v>904.84</v>
      </c>
    </row>
    <row r="21" spans="2:14" x14ac:dyDescent="0.35">
      <c r="B21" s="7" t="s">
        <v>72</v>
      </c>
      <c r="C21" s="140">
        <v>0.9</v>
      </c>
      <c r="D21" s="140">
        <v>31.1</v>
      </c>
      <c r="E21" s="140">
        <v>70.099999999999994</v>
      </c>
      <c r="F21" s="140">
        <v>180.7</v>
      </c>
      <c r="G21" s="140">
        <v>220.2</v>
      </c>
      <c r="H21" s="140">
        <v>223.8</v>
      </c>
      <c r="I21" s="140">
        <v>273.10000000000002</v>
      </c>
      <c r="J21" s="140">
        <v>213.6</v>
      </c>
      <c r="K21" s="140">
        <v>45.1</v>
      </c>
      <c r="L21" s="140">
        <v>13.2</v>
      </c>
      <c r="M21" s="140">
        <v>2.6</v>
      </c>
      <c r="N21" s="164" t="s">
        <v>886</v>
      </c>
    </row>
    <row r="22" spans="2:14" x14ac:dyDescent="0.35">
      <c r="B22" s="7" t="s">
        <v>73</v>
      </c>
      <c r="C22" s="140">
        <v>0.1</v>
      </c>
      <c r="D22" s="140">
        <v>2.1</v>
      </c>
      <c r="E22" s="140">
        <v>8</v>
      </c>
      <c r="F22" s="140">
        <v>29</v>
      </c>
      <c r="G22" s="140">
        <v>71.5</v>
      </c>
      <c r="H22" s="140">
        <v>134.80000000000001</v>
      </c>
      <c r="I22" s="140">
        <v>156.1</v>
      </c>
      <c r="J22" s="140">
        <v>84.9</v>
      </c>
      <c r="K22" s="140">
        <v>12</v>
      </c>
      <c r="L22" s="140">
        <v>2</v>
      </c>
      <c r="M22" s="140">
        <v>1.6</v>
      </c>
      <c r="N22" s="164">
        <v>502.08</v>
      </c>
    </row>
    <row r="23" spans="2:14" x14ac:dyDescent="0.35">
      <c r="B23" s="7" t="s">
        <v>81</v>
      </c>
      <c r="C23" s="140">
        <v>87.7</v>
      </c>
      <c r="D23" s="140">
        <v>908.1</v>
      </c>
      <c r="E23" s="140">
        <v>277.7</v>
      </c>
      <c r="F23" s="140">
        <v>981.4</v>
      </c>
      <c r="G23" s="140" t="s">
        <v>887</v>
      </c>
      <c r="H23" s="140" t="s">
        <v>888</v>
      </c>
      <c r="I23" s="140" t="s">
        <v>889</v>
      </c>
      <c r="J23" s="140" t="s">
        <v>890</v>
      </c>
      <c r="K23" s="140">
        <v>832.8</v>
      </c>
      <c r="L23" s="140">
        <v>490.1</v>
      </c>
      <c r="M23" s="140">
        <v>145.30000000000001</v>
      </c>
      <c r="N23" s="327" t="s">
        <v>891</v>
      </c>
    </row>
    <row r="24" spans="2:14" x14ac:dyDescent="0.35">
      <c r="B24" s="7" t="s">
        <v>82</v>
      </c>
      <c r="C24" s="140">
        <v>0.5</v>
      </c>
      <c r="D24" s="140">
        <v>4.5</v>
      </c>
      <c r="E24" s="140">
        <v>10.8</v>
      </c>
      <c r="F24" s="140">
        <v>38.6</v>
      </c>
      <c r="G24" s="140">
        <v>71.400000000000006</v>
      </c>
      <c r="H24" s="140">
        <v>102</v>
      </c>
      <c r="I24" s="140">
        <v>138.80000000000001</v>
      </c>
      <c r="J24" s="140">
        <v>90.2</v>
      </c>
      <c r="K24" s="140">
        <v>41.4</v>
      </c>
      <c r="L24" s="140">
        <v>15.6</v>
      </c>
      <c r="M24" s="140">
        <v>1.1000000000000001</v>
      </c>
      <c r="N24" s="164">
        <v>514.9</v>
      </c>
    </row>
    <row r="25" spans="2:14" x14ac:dyDescent="0.35">
      <c r="B25" s="7" t="s">
        <v>351</v>
      </c>
      <c r="C25" s="140">
        <v>0.4</v>
      </c>
      <c r="D25" s="140">
        <v>1.6</v>
      </c>
      <c r="E25" s="140">
        <v>14.2</v>
      </c>
      <c r="F25" s="140">
        <v>49.5</v>
      </c>
      <c r="G25" s="140">
        <v>174.4</v>
      </c>
      <c r="H25" s="140">
        <v>213.6</v>
      </c>
      <c r="I25" s="140">
        <v>208.6</v>
      </c>
      <c r="J25" s="140">
        <v>186.8</v>
      </c>
      <c r="K25" s="140">
        <v>49.6</v>
      </c>
      <c r="L25" s="140">
        <v>12.4</v>
      </c>
      <c r="M25" s="140">
        <v>2.9</v>
      </c>
      <c r="N25" s="164">
        <v>913.85</v>
      </c>
    </row>
    <row r="26" spans="2:14" x14ac:dyDescent="0.35">
      <c r="B26" s="7" t="s">
        <v>83</v>
      </c>
      <c r="C26" s="140">
        <v>0.2</v>
      </c>
      <c r="D26" s="140">
        <v>0.8</v>
      </c>
      <c r="E26" s="140">
        <v>3.5</v>
      </c>
      <c r="F26" s="140">
        <v>23.5</v>
      </c>
      <c r="G26" s="140">
        <v>60.2</v>
      </c>
      <c r="H26" s="140">
        <v>131.9</v>
      </c>
      <c r="I26" s="140">
        <v>163.69999999999999</v>
      </c>
      <c r="J26" s="140">
        <v>100.4</v>
      </c>
      <c r="K26" s="140">
        <v>41.5</v>
      </c>
      <c r="L26" s="140">
        <v>11.6</v>
      </c>
      <c r="M26" s="140">
        <v>6.2</v>
      </c>
      <c r="N26" s="164">
        <v>543.49</v>
      </c>
    </row>
    <row r="27" spans="2:14" x14ac:dyDescent="0.35">
      <c r="B27" s="2" t="s">
        <v>352</v>
      </c>
      <c r="C27" s="137">
        <v>12</v>
      </c>
      <c r="D27" s="137">
        <v>146.69999999999999</v>
      </c>
      <c r="E27" s="137">
        <v>207.4</v>
      </c>
      <c r="F27" s="137">
        <v>467.4</v>
      </c>
      <c r="G27" s="137">
        <v>709.3</v>
      </c>
      <c r="H27" s="137" t="s">
        <v>892</v>
      </c>
      <c r="I27" s="137">
        <v>954.5</v>
      </c>
      <c r="J27" s="137">
        <v>595</v>
      </c>
      <c r="K27" s="137">
        <v>138.19999999999999</v>
      </c>
      <c r="L27" s="137">
        <v>27.5</v>
      </c>
      <c r="M27" s="137">
        <v>8.9</v>
      </c>
      <c r="N27" s="165" t="s">
        <v>893</v>
      </c>
    </row>
    <row r="28" spans="2:14" x14ac:dyDescent="0.35">
      <c r="B28" s="114" t="s">
        <v>40</v>
      </c>
      <c r="C28" s="166">
        <v>195.12</v>
      </c>
      <c r="D28" s="166" t="s">
        <v>894</v>
      </c>
      <c r="E28" s="166" t="s">
        <v>895</v>
      </c>
      <c r="F28" s="166" t="s">
        <v>896</v>
      </c>
      <c r="G28" s="166" t="s">
        <v>897</v>
      </c>
      <c r="H28" s="166" t="s">
        <v>898</v>
      </c>
      <c r="I28" s="326" t="s">
        <v>899</v>
      </c>
      <c r="J28" s="166" t="s">
        <v>900</v>
      </c>
      <c r="K28" s="166" t="s">
        <v>901</v>
      </c>
      <c r="L28" s="166" t="s">
        <v>902</v>
      </c>
      <c r="M28" s="166">
        <v>413.58</v>
      </c>
      <c r="N28" s="166" t="s">
        <v>903</v>
      </c>
    </row>
    <row r="30" spans="2:14" x14ac:dyDescent="0.35">
      <c r="C30" s="226"/>
    </row>
  </sheetData>
  <hyperlinks>
    <hyperlink ref="I1" location="'Cotisants imm.'!A1" display="Variable suivante" xr:uid="{00000000-0004-0000-0F00-000000000000}"/>
    <hyperlink ref="I2" location="'Cot°. par adm. pub. et par prov'!A1" display="Variable précédente" xr:uid="{00000000-0004-0000-0F00-000001000000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7">
    <tabColor theme="0"/>
  </sheetPr>
  <dimension ref="A1:H13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1" width="11" style="12"/>
    <col min="2" max="3" width="19.5" style="12" customWidth="1"/>
    <col min="4" max="4" width="13" style="12" customWidth="1"/>
    <col min="5" max="5" width="12" style="12" customWidth="1"/>
    <col min="6" max="6" width="12.33203125" style="12" customWidth="1"/>
    <col min="7" max="7" width="11" style="12"/>
    <col min="8" max="8" width="19" style="12" bestFit="1" customWidth="1"/>
    <col min="9" max="16384" width="11" style="12"/>
  </cols>
  <sheetData>
    <row r="1" spans="1:8" x14ac:dyDescent="0.35">
      <c r="A1" s="16"/>
      <c r="H1" s="118" t="s">
        <v>321</v>
      </c>
    </row>
    <row r="2" spans="1:8" ht="18" x14ac:dyDescent="0.4">
      <c r="B2" s="11" t="s">
        <v>114</v>
      </c>
      <c r="C2" s="11"/>
      <c r="H2" s="119" t="s">
        <v>322</v>
      </c>
    </row>
    <row r="4" spans="1:8" x14ac:dyDescent="0.35">
      <c r="B4" s="53" t="s">
        <v>111</v>
      </c>
      <c r="C4" s="64">
        <v>2018</v>
      </c>
      <c r="D4" s="55">
        <v>2019</v>
      </c>
      <c r="E4" s="55">
        <v>2020</v>
      </c>
      <c r="F4" s="55">
        <v>2021</v>
      </c>
      <c r="G4" s="55">
        <v>2022</v>
      </c>
    </row>
    <row r="5" spans="1:8" x14ac:dyDescent="0.35">
      <c r="B5" s="7" t="s">
        <v>112</v>
      </c>
      <c r="C5" s="8">
        <v>1577</v>
      </c>
      <c r="D5" s="8">
        <v>21673</v>
      </c>
      <c r="E5" s="8">
        <v>23201</v>
      </c>
      <c r="F5" s="8">
        <v>37039</v>
      </c>
      <c r="G5" s="8">
        <v>34500</v>
      </c>
    </row>
    <row r="6" spans="1:8" x14ac:dyDescent="0.35">
      <c r="B6" s="54" t="s">
        <v>113</v>
      </c>
      <c r="C6" s="56" t="s">
        <v>31</v>
      </c>
      <c r="D6" s="56">
        <v>23250</v>
      </c>
      <c r="E6" s="57">
        <f>+D6+E5</f>
        <v>46451</v>
      </c>
      <c r="F6" s="57">
        <f>E6+F5</f>
        <v>83490</v>
      </c>
      <c r="G6" s="58">
        <f>SUM(C5:G5)</f>
        <v>117990</v>
      </c>
    </row>
    <row r="7" spans="1:8" x14ac:dyDescent="0.35">
      <c r="D7" s="267"/>
      <c r="E7" s="267"/>
      <c r="F7" s="99"/>
    </row>
    <row r="8" spans="1:8" x14ac:dyDescent="0.35">
      <c r="F8" s="99"/>
      <c r="G8" s="99"/>
    </row>
    <row r="10" spans="1:8" x14ac:dyDescent="0.35">
      <c r="F10" s="328"/>
    </row>
    <row r="13" spans="1:8" x14ac:dyDescent="0.35">
      <c r="H13" s="16"/>
    </row>
  </sheetData>
  <hyperlinks>
    <hyperlink ref="H1" location="'Cotisants imm. par âge et sexe'!A1" display="Variable suivante" xr:uid="{00000000-0004-0000-1000-000000000000}"/>
    <hyperlink ref="H2" location="'Cot°. par adm. pub. et par grad'!A1" display="Variable précédente" xr:uid="{00000000-0004-0000-1000-000001000000}"/>
  </hyperlinks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8">
    <tabColor theme="0"/>
  </sheetPr>
  <dimension ref="B1:L51"/>
  <sheetViews>
    <sheetView showGridLines="0" workbookViewId="0">
      <selection activeCell="J1" sqref="J1"/>
    </sheetView>
  </sheetViews>
  <sheetFormatPr baseColWidth="10" defaultColWidth="11" defaultRowHeight="15.5" x14ac:dyDescent="0.35"/>
  <cols>
    <col min="1" max="2" width="11" style="12"/>
    <col min="3" max="3" width="12" style="12" bestFit="1" customWidth="1"/>
    <col min="4" max="9" width="11" style="12"/>
    <col min="10" max="10" width="19.08203125" style="12" bestFit="1" customWidth="1"/>
    <col min="11" max="11" width="11" style="12"/>
    <col min="12" max="12" width="12.33203125" style="12" bestFit="1" customWidth="1"/>
    <col min="13" max="16384" width="11" style="12"/>
  </cols>
  <sheetData>
    <row r="1" spans="2:12" x14ac:dyDescent="0.35">
      <c r="J1" s="118" t="s">
        <v>321</v>
      </c>
    </row>
    <row r="2" spans="2:12" ht="18" x14ac:dyDescent="0.4">
      <c r="B2" s="11" t="s">
        <v>115</v>
      </c>
      <c r="J2" s="119" t="s">
        <v>322</v>
      </c>
    </row>
    <row r="4" spans="2:12" x14ac:dyDescent="0.35">
      <c r="B4" s="53" t="s">
        <v>116</v>
      </c>
      <c r="C4" s="55" t="s">
        <v>117</v>
      </c>
      <c r="D4" s="55" t="s">
        <v>33</v>
      </c>
      <c r="E4" s="55" t="s">
        <v>118</v>
      </c>
      <c r="F4" s="55" t="s">
        <v>33</v>
      </c>
      <c r="G4" s="55" t="s">
        <v>40</v>
      </c>
      <c r="H4" s="55" t="s">
        <v>33</v>
      </c>
    </row>
    <row r="5" spans="2:12" x14ac:dyDescent="0.35">
      <c r="B5" s="7" t="s">
        <v>362</v>
      </c>
      <c r="C5" s="8">
        <v>94</v>
      </c>
      <c r="D5" s="59">
        <v>8.0000000000000004E-4</v>
      </c>
      <c r="E5" s="8">
        <v>72</v>
      </c>
      <c r="F5" s="59">
        <v>5.9999999999999995E-4</v>
      </c>
      <c r="G5" s="153">
        <v>166</v>
      </c>
      <c r="H5" s="59">
        <v>1.4E-3</v>
      </c>
      <c r="I5" s="257"/>
      <c r="J5" s="247"/>
      <c r="K5" s="255"/>
      <c r="L5" s="255"/>
    </row>
    <row r="6" spans="2:12" x14ac:dyDescent="0.35">
      <c r="B6" s="7">
        <v>25</v>
      </c>
      <c r="C6" s="8">
        <v>41</v>
      </c>
      <c r="D6" s="59">
        <v>2.9999999999999997E-4</v>
      </c>
      <c r="E6" s="8">
        <v>34</v>
      </c>
      <c r="F6" s="59">
        <v>2.9999999999999997E-4</v>
      </c>
      <c r="G6" s="153">
        <v>75</v>
      </c>
      <c r="H6" s="59">
        <v>5.9999999999999995E-4</v>
      </c>
      <c r="I6" s="257"/>
      <c r="J6" s="247"/>
      <c r="K6" s="255"/>
      <c r="L6" s="255"/>
    </row>
    <row r="7" spans="2:12" x14ac:dyDescent="0.35">
      <c r="B7" s="7">
        <v>26</v>
      </c>
      <c r="C7" s="8">
        <v>32</v>
      </c>
      <c r="D7" s="59">
        <v>2.9999999999999997E-4</v>
      </c>
      <c r="E7" s="8">
        <v>29</v>
      </c>
      <c r="F7" s="59">
        <v>2.0000000000000001E-4</v>
      </c>
      <c r="G7" s="153">
        <v>61</v>
      </c>
      <c r="H7" s="59">
        <v>5.0000000000000001E-4</v>
      </c>
      <c r="I7" s="257"/>
      <c r="J7" s="247"/>
      <c r="K7" s="255"/>
      <c r="L7" s="255"/>
    </row>
    <row r="8" spans="2:12" x14ac:dyDescent="0.35">
      <c r="B8" s="7">
        <v>27</v>
      </c>
      <c r="C8" s="8">
        <v>53</v>
      </c>
      <c r="D8" s="59">
        <v>4.0000000000000002E-4</v>
      </c>
      <c r="E8" s="8">
        <v>37</v>
      </c>
      <c r="F8" s="59">
        <v>2.9999999999999997E-4</v>
      </c>
      <c r="G8" s="153">
        <v>90</v>
      </c>
      <c r="H8" s="59">
        <v>8.0000000000000004E-4</v>
      </c>
      <c r="I8" s="257"/>
      <c r="J8" s="247"/>
      <c r="K8" s="255"/>
      <c r="L8" s="255"/>
    </row>
    <row r="9" spans="2:12" x14ac:dyDescent="0.35">
      <c r="B9" s="7">
        <v>28</v>
      </c>
      <c r="C9" s="8">
        <v>60</v>
      </c>
      <c r="D9" s="59">
        <v>5.0000000000000001E-4</v>
      </c>
      <c r="E9" s="8">
        <v>38</v>
      </c>
      <c r="F9" s="59">
        <v>2.9999999999999997E-4</v>
      </c>
      <c r="G9" s="153">
        <v>98</v>
      </c>
      <c r="H9" s="59">
        <v>8.0000000000000004E-4</v>
      </c>
      <c r="I9" s="257"/>
      <c r="J9" s="247"/>
      <c r="K9" s="255"/>
      <c r="L9" s="255"/>
    </row>
    <row r="10" spans="2:12" x14ac:dyDescent="0.35">
      <c r="B10" s="7">
        <v>29</v>
      </c>
      <c r="C10" s="8">
        <v>117</v>
      </c>
      <c r="D10" s="59">
        <v>1E-3</v>
      </c>
      <c r="E10" s="8">
        <v>70</v>
      </c>
      <c r="F10" s="59">
        <v>5.9999999999999995E-4</v>
      </c>
      <c r="G10" s="153">
        <v>187</v>
      </c>
      <c r="H10" s="59">
        <v>1.6000000000000001E-3</v>
      </c>
      <c r="I10" s="257"/>
      <c r="J10" s="247"/>
      <c r="K10" s="255"/>
      <c r="L10" s="255"/>
    </row>
    <row r="11" spans="2:12" x14ac:dyDescent="0.35">
      <c r="B11" s="7">
        <v>30</v>
      </c>
      <c r="C11" s="8">
        <v>141</v>
      </c>
      <c r="D11" s="59">
        <v>1.1999999999999999E-3</v>
      </c>
      <c r="E11" s="8">
        <v>100</v>
      </c>
      <c r="F11" s="59">
        <v>8.0000000000000004E-4</v>
      </c>
      <c r="G11" s="153">
        <v>241</v>
      </c>
      <c r="H11" s="59">
        <v>2E-3</v>
      </c>
      <c r="I11" s="257"/>
      <c r="J11" s="247"/>
      <c r="K11" s="255"/>
      <c r="L11" s="255"/>
    </row>
    <row r="12" spans="2:12" x14ac:dyDescent="0.35">
      <c r="B12" s="7">
        <v>31</v>
      </c>
      <c r="C12" s="8">
        <v>147</v>
      </c>
      <c r="D12" s="59">
        <v>1.1999999999999999E-3</v>
      </c>
      <c r="E12" s="8">
        <v>80</v>
      </c>
      <c r="F12" s="59">
        <v>6.9999999999999999E-4</v>
      </c>
      <c r="G12" s="153">
        <v>227</v>
      </c>
      <c r="H12" s="59">
        <v>1.9E-3</v>
      </c>
      <c r="I12" s="257"/>
      <c r="J12" s="247"/>
      <c r="K12" s="255"/>
      <c r="L12" s="255"/>
    </row>
    <row r="13" spans="2:12" x14ac:dyDescent="0.35">
      <c r="B13" s="7">
        <v>32</v>
      </c>
      <c r="C13" s="8">
        <v>214</v>
      </c>
      <c r="D13" s="59">
        <v>1.8E-3</v>
      </c>
      <c r="E13" s="8">
        <v>101</v>
      </c>
      <c r="F13" s="59">
        <v>8.9999999999999998E-4</v>
      </c>
      <c r="G13" s="153">
        <v>315</v>
      </c>
      <c r="H13" s="59">
        <v>2.7000000000000001E-3</v>
      </c>
      <c r="I13" s="257"/>
      <c r="J13" s="247"/>
      <c r="K13" s="255"/>
      <c r="L13" s="255"/>
    </row>
    <row r="14" spans="2:12" x14ac:dyDescent="0.35">
      <c r="B14" s="7">
        <v>33</v>
      </c>
      <c r="C14" s="8">
        <v>254</v>
      </c>
      <c r="D14" s="59">
        <v>2.2000000000000001E-3</v>
      </c>
      <c r="E14" s="8">
        <v>137</v>
      </c>
      <c r="F14" s="59">
        <v>1.1999999999999999E-3</v>
      </c>
      <c r="G14" s="153">
        <v>391</v>
      </c>
      <c r="H14" s="59">
        <v>3.3E-3</v>
      </c>
      <c r="I14" s="257"/>
      <c r="J14" s="247"/>
      <c r="K14" s="255"/>
      <c r="L14" s="255"/>
    </row>
    <row r="15" spans="2:12" x14ac:dyDescent="0.35">
      <c r="B15" s="7">
        <v>34</v>
      </c>
      <c r="C15" s="8">
        <v>228</v>
      </c>
      <c r="D15" s="59">
        <v>1.9E-3</v>
      </c>
      <c r="E15" s="8">
        <v>163</v>
      </c>
      <c r="F15" s="59">
        <v>1.4E-3</v>
      </c>
      <c r="G15" s="153">
        <v>391</v>
      </c>
      <c r="H15" s="59">
        <v>3.3E-3</v>
      </c>
      <c r="I15" s="257"/>
      <c r="J15" s="247"/>
      <c r="K15" s="255"/>
      <c r="L15" s="255"/>
    </row>
    <row r="16" spans="2:12" x14ac:dyDescent="0.35">
      <c r="B16" s="7">
        <v>35</v>
      </c>
      <c r="C16" s="8">
        <v>355</v>
      </c>
      <c r="D16" s="59">
        <v>3.0000000000000001E-3</v>
      </c>
      <c r="E16" s="8">
        <v>175</v>
      </c>
      <c r="F16" s="59">
        <v>1.5E-3</v>
      </c>
      <c r="G16" s="153">
        <v>530</v>
      </c>
      <c r="H16" s="59">
        <v>4.4999999999999997E-3</v>
      </c>
      <c r="I16" s="257"/>
      <c r="J16" s="247"/>
      <c r="K16" s="255"/>
      <c r="L16" s="255"/>
    </row>
    <row r="17" spans="2:12" x14ac:dyDescent="0.35">
      <c r="B17" s="7">
        <v>36</v>
      </c>
      <c r="C17" s="8">
        <v>443</v>
      </c>
      <c r="D17" s="59">
        <v>3.8E-3</v>
      </c>
      <c r="E17" s="8">
        <v>243</v>
      </c>
      <c r="F17" s="59">
        <v>2.0999999999999999E-3</v>
      </c>
      <c r="G17" s="153">
        <v>686</v>
      </c>
      <c r="H17" s="59">
        <v>5.7999999999999996E-3</v>
      </c>
      <c r="I17" s="257"/>
      <c r="J17" s="247"/>
      <c r="K17" s="255"/>
      <c r="L17" s="255"/>
    </row>
    <row r="18" spans="2:12" x14ac:dyDescent="0.35">
      <c r="B18" s="7">
        <v>37</v>
      </c>
      <c r="C18" s="8">
        <v>469</v>
      </c>
      <c r="D18" s="59">
        <v>4.0000000000000001E-3</v>
      </c>
      <c r="E18" s="8">
        <v>303</v>
      </c>
      <c r="F18" s="59">
        <v>2.5999999999999999E-3</v>
      </c>
      <c r="G18" s="153">
        <v>772</v>
      </c>
      <c r="H18" s="59">
        <v>6.4999999999999997E-3</v>
      </c>
      <c r="I18" s="257"/>
      <c r="J18" s="247"/>
      <c r="K18" s="255"/>
      <c r="L18" s="255"/>
    </row>
    <row r="19" spans="2:12" x14ac:dyDescent="0.35">
      <c r="B19" s="7">
        <v>38</v>
      </c>
      <c r="C19" s="8">
        <v>531</v>
      </c>
      <c r="D19" s="59">
        <v>4.4999999999999997E-3</v>
      </c>
      <c r="E19" s="8">
        <v>329</v>
      </c>
      <c r="F19" s="59">
        <v>2.8E-3</v>
      </c>
      <c r="G19" s="153">
        <v>860</v>
      </c>
      <c r="H19" s="59">
        <v>7.3000000000000001E-3</v>
      </c>
      <c r="I19" s="257"/>
      <c r="J19" s="247"/>
      <c r="K19" s="255"/>
      <c r="L19" s="255"/>
    </row>
    <row r="20" spans="2:12" x14ac:dyDescent="0.35">
      <c r="B20" s="7">
        <v>39</v>
      </c>
      <c r="C20" s="8">
        <v>545</v>
      </c>
      <c r="D20" s="59">
        <v>4.5999999999999999E-3</v>
      </c>
      <c r="E20" s="8">
        <v>414</v>
      </c>
      <c r="F20" s="59">
        <v>3.5000000000000001E-3</v>
      </c>
      <c r="G20" s="153">
        <v>959</v>
      </c>
      <c r="H20" s="59">
        <v>8.0999999999999996E-3</v>
      </c>
      <c r="I20" s="257"/>
      <c r="J20" s="247"/>
      <c r="K20" s="255"/>
      <c r="L20" s="255"/>
    </row>
    <row r="21" spans="2:12" x14ac:dyDescent="0.35">
      <c r="B21" s="7">
        <v>40</v>
      </c>
      <c r="C21" s="8">
        <v>738</v>
      </c>
      <c r="D21" s="59">
        <v>6.3E-3</v>
      </c>
      <c r="E21" s="8">
        <v>600</v>
      </c>
      <c r="F21" s="59">
        <v>5.1000000000000004E-3</v>
      </c>
      <c r="G21" s="153">
        <v>1338</v>
      </c>
      <c r="H21" s="59">
        <v>1.1299999999999999E-2</v>
      </c>
      <c r="I21" s="257"/>
      <c r="J21" s="247"/>
      <c r="K21" s="255"/>
      <c r="L21" s="255"/>
    </row>
    <row r="22" spans="2:12" x14ac:dyDescent="0.35">
      <c r="B22" s="7">
        <v>41</v>
      </c>
      <c r="C22" s="8">
        <v>528</v>
      </c>
      <c r="D22" s="59">
        <v>4.4999999999999997E-3</v>
      </c>
      <c r="E22" s="8">
        <v>442</v>
      </c>
      <c r="F22" s="59">
        <v>3.7000000000000002E-3</v>
      </c>
      <c r="G22" s="153">
        <v>970</v>
      </c>
      <c r="H22" s="59">
        <v>8.2000000000000007E-3</v>
      </c>
      <c r="I22" s="257"/>
      <c r="J22" s="247"/>
      <c r="K22" s="255"/>
      <c r="L22" s="255"/>
    </row>
    <row r="23" spans="2:12" x14ac:dyDescent="0.35">
      <c r="B23" s="7">
        <v>42</v>
      </c>
      <c r="C23" s="8">
        <v>827</v>
      </c>
      <c r="D23" s="59">
        <v>7.0000000000000001E-3</v>
      </c>
      <c r="E23" s="8">
        <v>694</v>
      </c>
      <c r="F23" s="59">
        <v>5.8999999999999999E-3</v>
      </c>
      <c r="G23" s="153">
        <v>1521</v>
      </c>
      <c r="H23" s="59">
        <v>1.29E-2</v>
      </c>
      <c r="I23" s="257"/>
      <c r="J23" s="247"/>
      <c r="K23" s="255"/>
      <c r="L23" s="255"/>
    </row>
    <row r="24" spans="2:12" x14ac:dyDescent="0.35">
      <c r="B24" s="7">
        <v>43</v>
      </c>
      <c r="C24" s="8">
        <v>820</v>
      </c>
      <c r="D24" s="59">
        <v>6.8999999999999999E-3</v>
      </c>
      <c r="E24" s="8">
        <v>764</v>
      </c>
      <c r="F24" s="59">
        <v>6.4999999999999997E-3</v>
      </c>
      <c r="G24" s="153">
        <v>1584</v>
      </c>
      <c r="H24" s="59">
        <v>1.34E-2</v>
      </c>
      <c r="I24" s="257"/>
      <c r="J24" s="247"/>
      <c r="K24" s="255"/>
      <c r="L24" s="255"/>
    </row>
    <row r="25" spans="2:12" x14ac:dyDescent="0.35">
      <c r="B25" s="7">
        <v>44</v>
      </c>
      <c r="C25" s="8">
        <v>1026</v>
      </c>
      <c r="D25" s="59">
        <v>8.6999999999999994E-3</v>
      </c>
      <c r="E25" s="8">
        <v>888</v>
      </c>
      <c r="F25" s="59">
        <v>7.4999999999999997E-3</v>
      </c>
      <c r="G25" s="153">
        <v>1914</v>
      </c>
      <c r="H25" s="59">
        <v>1.6199999999999999E-2</v>
      </c>
      <c r="I25" s="257"/>
      <c r="J25" s="247"/>
      <c r="K25" s="255"/>
      <c r="L25" s="255"/>
    </row>
    <row r="26" spans="2:12" x14ac:dyDescent="0.35">
      <c r="B26" s="7">
        <v>45</v>
      </c>
      <c r="C26" s="8">
        <v>1017</v>
      </c>
      <c r="D26" s="59">
        <v>8.6E-3</v>
      </c>
      <c r="E26" s="8">
        <v>858</v>
      </c>
      <c r="F26" s="59">
        <v>7.3000000000000001E-3</v>
      </c>
      <c r="G26" s="153">
        <v>1875</v>
      </c>
      <c r="H26" s="59">
        <v>1.5900000000000001E-2</v>
      </c>
      <c r="I26" s="257"/>
      <c r="J26" s="247"/>
      <c r="K26" s="255"/>
      <c r="L26" s="255"/>
    </row>
    <row r="27" spans="2:12" x14ac:dyDescent="0.35">
      <c r="B27" s="7">
        <v>46</v>
      </c>
      <c r="C27" s="8">
        <v>1328</v>
      </c>
      <c r="D27" s="59">
        <v>1.1299999999999999E-2</v>
      </c>
      <c r="E27" s="8">
        <v>1105</v>
      </c>
      <c r="F27" s="59">
        <v>9.4000000000000004E-3</v>
      </c>
      <c r="G27" s="153">
        <v>2433</v>
      </c>
      <c r="H27" s="59">
        <v>2.06E-2</v>
      </c>
      <c r="I27" s="257"/>
      <c r="J27" s="247"/>
      <c r="K27" s="255"/>
      <c r="L27" s="255"/>
    </row>
    <row r="28" spans="2:12" x14ac:dyDescent="0.35">
      <c r="B28" s="7">
        <v>47</v>
      </c>
      <c r="C28" s="8">
        <v>1450</v>
      </c>
      <c r="D28" s="59">
        <v>1.23E-2</v>
      </c>
      <c r="E28" s="8">
        <v>1124</v>
      </c>
      <c r="F28" s="59">
        <v>9.4999999999999998E-3</v>
      </c>
      <c r="G28" s="153">
        <v>2574</v>
      </c>
      <c r="H28" s="59">
        <v>2.18E-2</v>
      </c>
      <c r="I28" s="257"/>
      <c r="J28" s="247"/>
      <c r="K28" s="255"/>
      <c r="L28" s="255"/>
    </row>
    <row r="29" spans="2:12" x14ac:dyDescent="0.35">
      <c r="B29" s="7">
        <v>48</v>
      </c>
      <c r="C29" s="8">
        <v>1595</v>
      </c>
      <c r="D29" s="59">
        <v>1.35E-2</v>
      </c>
      <c r="E29" s="8">
        <v>1217</v>
      </c>
      <c r="F29" s="59">
        <v>1.03E-2</v>
      </c>
      <c r="G29" s="153">
        <v>2812</v>
      </c>
      <c r="H29" s="59">
        <v>2.3800000000000002E-2</v>
      </c>
      <c r="I29" s="257"/>
      <c r="J29" s="247"/>
      <c r="K29" s="255"/>
      <c r="L29" s="255"/>
    </row>
    <row r="30" spans="2:12" x14ac:dyDescent="0.35">
      <c r="B30" s="7">
        <v>49</v>
      </c>
      <c r="C30" s="8">
        <v>1436</v>
      </c>
      <c r="D30" s="59">
        <v>1.2200000000000001E-2</v>
      </c>
      <c r="E30" s="8">
        <v>1048</v>
      </c>
      <c r="F30" s="59">
        <v>8.8999999999999999E-3</v>
      </c>
      <c r="G30" s="153">
        <v>2484</v>
      </c>
      <c r="H30" s="59">
        <v>2.1100000000000001E-2</v>
      </c>
      <c r="I30" s="257"/>
      <c r="J30" s="247"/>
      <c r="K30" s="255"/>
      <c r="L30" s="255"/>
    </row>
    <row r="31" spans="2:12" x14ac:dyDescent="0.35">
      <c r="B31" s="7">
        <v>50</v>
      </c>
      <c r="C31" s="8">
        <v>1950</v>
      </c>
      <c r="D31" s="59">
        <v>1.6500000000000001E-2</v>
      </c>
      <c r="E31" s="8">
        <v>1310</v>
      </c>
      <c r="F31" s="59">
        <v>1.11E-2</v>
      </c>
      <c r="G31" s="153">
        <v>3260</v>
      </c>
      <c r="H31" s="59">
        <v>2.76E-2</v>
      </c>
      <c r="I31" s="257"/>
      <c r="J31" s="247"/>
      <c r="K31" s="255"/>
      <c r="L31" s="255"/>
    </row>
    <row r="32" spans="2:12" x14ac:dyDescent="0.35">
      <c r="B32" s="7">
        <v>51</v>
      </c>
      <c r="C32" s="8">
        <v>1417</v>
      </c>
      <c r="D32" s="59">
        <v>1.2E-2</v>
      </c>
      <c r="E32" s="8">
        <v>818</v>
      </c>
      <c r="F32" s="59">
        <v>6.8999999999999999E-3</v>
      </c>
      <c r="G32" s="153">
        <v>2235</v>
      </c>
      <c r="H32" s="59">
        <v>1.89E-2</v>
      </c>
      <c r="I32" s="257"/>
      <c r="J32" s="247"/>
      <c r="K32" s="255"/>
      <c r="L32" s="255"/>
    </row>
    <row r="33" spans="2:12" x14ac:dyDescent="0.35">
      <c r="B33" s="7">
        <v>52</v>
      </c>
      <c r="C33" s="8">
        <v>2109</v>
      </c>
      <c r="D33" s="59">
        <v>1.7899999999999999E-2</v>
      </c>
      <c r="E33" s="8">
        <v>1303</v>
      </c>
      <c r="F33" s="59">
        <v>1.0999999999999999E-2</v>
      </c>
      <c r="G33" s="153">
        <v>3412</v>
      </c>
      <c r="H33" s="59">
        <v>2.8899999999999999E-2</v>
      </c>
      <c r="I33" s="257"/>
      <c r="J33" s="247"/>
      <c r="K33" s="255"/>
      <c r="L33" s="255"/>
    </row>
    <row r="34" spans="2:12" x14ac:dyDescent="0.35">
      <c r="B34" s="7">
        <v>53</v>
      </c>
      <c r="C34" s="8">
        <v>1942</v>
      </c>
      <c r="D34" s="59">
        <v>1.6500000000000001E-2</v>
      </c>
      <c r="E34" s="8">
        <v>1224</v>
      </c>
      <c r="F34" s="59">
        <v>1.04E-2</v>
      </c>
      <c r="G34" s="153">
        <v>3166</v>
      </c>
      <c r="H34" s="59">
        <v>2.6800000000000001E-2</v>
      </c>
      <c r="I34" s="257"/>
      <c r="J34" s="247"/>
      <c r="K34" s="255"/>
      <c r="L34" s="255"/>
    </row>
    <row r="35" spans="2:12" x14ac:dyDescent="0.35">
      <c r="B35" s="7">
        <v>54</v>
      </c>
      <c r="C35" s="8">
        <v>2411</v>
      </c>
      <c r="D35" s="59">
        <v>2.0400000000000001E-2</v>
      </c>
      <c r="E35" s="8">
        <v>1351</v>
      </c>
      <c r="F35" s="59">
        <v>1.15E-2</v>
      </c>
      <c r="G35" s="153">
        <v>3762</v>
      </c>
      <c r="H35" s="59">
        <v>3.1899999999999998E-2</v>
      </c>
      <c r="I35" s="257"/>
      <c r="J35" s="247"/>
      <c r="K35" s="255"/>
      <c r="L35" s="255"/>
    </row>
    <row r="36" spans="2:12" x14ac:dyDescent="0.35">
      <c r="B36" s="7">
        <v>55</v>
      </c>
      <c r="C36" s="8">
        <v>2045</v>
      </c>
      <c r="D36" s="59">
        <v>1.7299999999999999E-2</v>
      </c>
      <c r="E36" s="8">
        <v>1066</v>
      </c>
      <c r="F36" s="59">
        <v>8.9999999999999993E-3</v>
      </c>
      <c r="G36" s="153">
        <v>3111</v>
      </c>
      <c r="H36" s="59">
        <v>2.64E-2</v>
      </c>
      <c r="I36" s="257"/>
      <c r="J36" s="247"/>
      <c r="K36" s="255"/>
      <c r="L36" s="255"/>
    </row>
    <row r="37" spans="2:12" x14ac:dyDescent="0.35">
      <c r="B37" s="7">
        <v>56</v>
      </c>
      <c r="C37" s="8">
        <v>2144</v>
      </c>
      <c r="D37" s="59">
        <v>1.8200000000000001E-2</v>
      </c>
      <c r="E37" s="8">
        <v>1107</v>
      </c>
      <c r="F37" s="59">
        <v>9.4000000000000004E-3</v>
      </c>
      <c r="G37" s="153">
        <v>3251</v>
      </c>
      <c r="H37" s="59">
        <v>2.76E-2</v>
      </c>
      <c r="I37" s="257"/>
      <c r="J37" s="247"/>
      <c r="K37" s="255"/>
      <c r="L37" s="255"/>
    </row>
    <row r="38" spans="2:12" x14ac:dyDescent="0.35">
      <c r="B38" s="7">
        <v>57</v>
      </c>
      <c r="C38" s="8">
        <v>2507</v>
      </c>
      <c r="D38" s="59">
        <v>2.12E-2</v>
      </c>
      <c r="E38" s="8">
        <v>1193</v>
      </c>
      <c r="F38" s="59">
        <v>1.01E-2</v>
      </c>
      <c r="G38" s="153">
        <v>3700</v>
      </c>
      <c r="H38" s="59">
        <v>3.1399999999999997E-2</v>
      </c>
      <c r="I38" s="257"/>
      <c r="J38" s="247"/>
      <c r="K38" s="256"/>
      <c r="L38" s="255"/>
    </row>
    <row r="39" spans="2:12" x14ac:dyDescent="0.35">
      <c r="B39" s="7">
        <v>58</v>
      </c>
      <c r="C39" s="8">
        <v>2689</v>
      </c>
      <c r="D39" s="59">
        <v>2.2800000000000001E-2</v>
      </c>
      <c r="E39" s="8">
        <v>1245</v>
      </c>
      <c r="F39" s="59">
        <v>1.06E-2</v>
      </c>
      <c r="G39" s="153">
        <v>3934</v>
      </c>
      <c r="H39" s="59">
        <v>3.3300000000000003E-2</v>
      </c>
      <c r="I39" s="257"/>
      <c r="J39" s="247"/>
      <c r="K39" s="255"/>
      <c r="L39" s="255"/>
    </row>
    <row r="40" spans="2:12" x14ac:dyDescent="0.35">
      <c r="B40" s="7">
        <v>59</v>
      </c>
      <c r="C40" s="8">
        <v>2362</v>
      </c>
      <c r="D40" s="59">
        <v>0.02</v>
      </c>
      <c r="E40" s="8">
        <v>1044</v>
      </c>
      <c r="F40" s="59">
        <v>8.8000000000000005E-3</v>
      </c>
      <c r="G40" s="153">
        <v>3406</v>
      </c>
      <c r="H40" s="59">
        <v>2.8899999999999999E-2</v>
      </c>
      <c r="I40" s="257"/>
      <c r="J40" s="247"/>
      <c r="K40" s="255"/>
      <c r="L40" s="255"/>
    </row>
    <row r="41" spans="2:12" x14ac:dyDescent="0.35">
      <c r="B41" s="7">
        <v>60</v>
      </c>
      <c r="C41" s="8">
        <v>2623</v>
      </c>
      <c r="D41" s="59">
        <v>2.2200000000000001E-2</v>
      </c>
      <c r="E41" s="8">
        <v>1111</v>
      </c>
      <c r="F41" s="59">
        <v>9.4000000000000004E-3</v>
      </c>
      <c r="G41" s="153">
        <v>3734</v>
      </c>
      <c r="H41" s="59">
        <v>3.1600000000000003E-2</v>
      </c>
      <c r="I41" s="257"/>
      <c r="J41" s="247"/>
      <c r="K41" s="255"/>
      <c r="L41" s="255"/>
    </row>
    <row r="42" spans="2:12" x14ac:dyDescent="0.35">
      <c r="B42" s="7">
        <v>61</v>
      </c>
      <c r="C42" s="8">
        <v>1528</v>
      </c>
      <c r="D42" s="59">
        <v>1.2999999999999999E-2</v>
      </c>
      <c r="E42" s="8">
        <v>586</v>
      </c>
      <c r="F42" s="59">
        <v>5.0000000000000001E-3</v>
      </c>
      <c r="G42" s="153">
        <v>2114</v>
      </c>
      <c r="H42" s="59">
        <v>1.7899999999999999E-2</v>
      </c>
      <c r="I42" s="257"/>
      <c r="J42" s="247"/>
      <c r="K42" s="255"/>
      <c r="L42" s="255"/>
    </row>
    <row r="43" spans="2:12" x14ac:dyDescent="0.35">
      <c r="B43" s="7">
        <v>62</v>
      </c>
      <c r="C43" s="8">
        <v>2928</v>
      </c>
      <c r="D43" s="59">
        <v>2.4799999999999999E-2</v>
      </c>
      <c r="E43" s="8">
        <v>1189</v>
      </c>
      <c r="F43" s="59">
        <v>1.01E-2</v>
      </c>
      <c r="G43" s="153">
        <v>4117</v>
      </c>
      <c r="H43" s="59">
        <v>3.49E-2</v>
      </c>
      <c r="I43" s="257"/>
      <c r="J43" s="247"/>
      <c r="K43" s="255"/>
      <c r="L43" s="255"/>
    </row>
    <row r="44" spans="2:12" x14ac:dyDescent="0.35">
      <c r="B44" s="7">
        <v>63</v>
      </c>
      <c r="C44" s="8">
        <v>2434</v>
      </c>
      <c r="D44" s="59">
        <v>2.06E-2</v>
      </c>
      <c r="E44" s="8">
        <v>999</v>
      </c>
      <c r="F44" s="59">
        <v>8.5000000000000006E-3</v>
      </c>
      <c r="G44" s="153">
        <v>3433</v>
      </c>
      <c r="H44" s="59">
        <v>2.9100000000000001E-2</v>
      </c>
      <c r="I44" s="257"/>
      <c r="J44" s="247"/>
      <c r="K44" s="255"/>
      <c r="L44" s="255"/>
    </row>
    <row r="45" spans="2:12" x14ac:dyDescent="0.35">
      <c r="B45" s="7">
        <v>64</v>
      </c>
      <c r="C45" s="8">
        <v>2647</v>
      </c>
      <c r="D45" s="59">
        <v>2.24E-2</v>
      </c>
      <c r="E45" s="8">
        <v>1128</v>
      </c>
      <c r="F45" s="59">
        <v>9.5999999999999992E-3</v>
      </c>
      <c r="G45" s="153">
        <v>3775</v>
      </c>
      <c r="H45" s="59">
        <v>3.2000000000000001E-2</v>
      </c>
      <c r="I45" s="257"/>
      <c r="J45" s="247"/>
      <c r="K45" s="255"/>
      <c r="L45" s="255"/>
    </row>
    <row r="46" spans="2:12" x14ac:dyDescent="0.35">
      <c r="B46" s="60" t="s">
        <v>363</v>
      </c>
      <c r="C46" s="273">
        <v>34110</v>
      </c>
      <c r="D46" s="59">
        <v>0.28910000000000002</v>
      </c>
      <c r="E46" s="52">
        <v>7916</v>
      </c>
      <c r="F46" s="59">
        <v>6.7100000000000007E-2</v>
      </c>
      <c r="G46" s="153">
        <v>42026</v>
      </c>
      <c r="H46" s="59">
        <v>0.35620000000000002</v>
      </c>
      <c r="I46" s="257"/>
      <c r="J46" s="247"/>
      <c r="K46" s="255"/>
      <c r="L46" s="255"/>
    </row>
    <row r="47" spans="2:12" x14ac:dyDescent="0.35">
      <c r="B47" s="115" t="s">
        <v>40</v>
      </c>
      <c r="C47" s="133">
        <f>+SUM(C5:C46)</f>
        <v>82335</v>
      </c>
      <c r="D47" s="229">
        <v>0.69779999999999998</v>
      </c>
      <c r="E47" s="133">
        <v>35655</v>
      </c>
      <c r="F47" s="229">
        <v>0.30220000000000002</v>
      </c>
      <c r="G47" s="133">
        <v>117990</v>
      </c>
      <c r="H47" s="228">
        <v>1</v>
      </c>
      <c r="J47" s="247"/>
      <c r="K47" s="255"/>
      <c r="L47" s="255"/>
    </row>
    <row r="49" spans="3:11" x14ac:dyDescent="0.35">
      <c r="C49" s="99"/>
      <c r="K49" s="255"/>
    </row>
    <row r="50" spans="3:11" x14ac:dyDescent="0.35">
      <c r="G50" s="99"/>
    </row>
    <row r="51" spans="3:11" x14ac:dyDescent="0.35">
      <c r="E51" s="16"/>
      <c r="G51" s="16"/>
    </row>
  </sheetData>
  <hyperlinks>
    <hyperlink ref="J1" location="'Rapport démographique'!A1" display="Variable suivante" xr:uid="{00000000-0004-0000-1100-000000000000}"/>
    <hyperlink ref="J2" location="'Cotisants imm.'!A1" display="Variable précédente" xr:uid="{00000000-0004-0000-1100-000001000000}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9">
    <tabColor theme="0"/>
  </sheetPr>
  <dimension ref="B1:G13"/>
  <sheetViews>
    <sheetView showGridLines="0" workbookViewId="0"/>
  </sheetViews>
  <sheetFormatPr baseColWidth="10" defaultColWidth="11" defaultRowHeight="15.5" x14ac:dyDescent="0.35"/>
  <cols>
    <col min="1" max="6" width="11" style="12"/>
    <col min="7" max="7" width="19" style="12" bestFit="1" customWidth="1"/>
    <col min="8" max="16384" width="11" style="12"/>
  </cols>
  <sheetData>
    <row r="1" spans="2:7" x14ac:dyDescent="0.35">
      <c r="G1" s="118" t="s">
        <v>321</v>
      </c>
    </row>
    <row r="2" spans="2:7" ht="18" x14ac:dyDescent="0.4">
      <c r="B2" s="11" t="s">
        <v>4</v>
      </c>
      <c r="G2" s="119" t="s">
        <v>322</v>
      </c>
    </row>
    <row r="4" spans="2:7" x14ac:dyDescent="0.35">
      <c r="B4" s="53" t="s">
        <v>111</v>
      </c>
      <c r="C4" s="55">
        <v>2019</v>
      </c>
      <c r="D4" s="55">
        <v>2020</v>
      </c>
      <c r="E4" s="55">
        <v>2021</v>
      </c>
      <c r="F4" s="55">
        <v>2022</v>
      </c>
    </row>
    <row r="5" spans="2:7" x14ac:dyDescent="0.35">
      <c r="B5" s="7" t="s">
        <v>43</v>
      </c>
      <c r="C5" s="8">
        <v>172204</v>
      </c>
      <c r="D5" s="8">
        <v>172304</v>
      </c>
      <c r="E5" s="8">
        <v>190545</v>
      </c>
      <c r="F5" s="9">
        <v>198399</v>
      </c>
    </row>
    <row r="6" spans="2:7" x14ac:dyDescent="0.35">
      <c r="B6" s="63" t="s">
        <v>121</v>
      </c>
      <c r="C6" s="62">
        <v>845</v>
      </c>
      <c r="D6" s="62">
        <v>814</v>
      </c>
      <c r="E6" s="62">
        <v>780</v>
      </c>
      <c r="F6" s="61">
        <v>1329</v>
      </c>
    </row>
    <row r="7" spans="2:7" x14ac:dyDescent="0.35">
      <c r="B7" s="115" t="s">
        <v>122</v>
      </c>
      <c r="C7" s="51">
        <v>203.79</v>
      </c>
      <c r="D7" s="51">
        <v>211.68</v>
      </c>
      <c r="E7" s="274">
        <v>244.288461538462</v>
      </c>
      <c r="F7" s="142">
        <v>149</v>
      </c>
    </row>
    <row r="8" spans="2:7" x14ac:dyDescent="0.35">
      <c r="G8" s="16"/>
    </row>
    <row r="9" spans="2:7" x14ac:dyDescent="0.35">
      <c r="D9" s="16"/>
    </row>
    <row r="12" spans="2:7" x14ac:dyDescent="0.35">
      <c r="G12" s="16"/>
    </row>
    <row r="13" spans="2:7" x14ac:dyDescent="0.35">
      <c r="C13" s="16"/>
    </row>
  </sheetData>
  <hyperlinks>
    <hyperlink ref="G1" location="'Utilisateurs COTIZAPP'!A1" display="Variable suivante" xr:uid="{00000000-0004-0000-1200-000000000000}"/>
    <hyperlink ref="G2" location="'Cotisants imm. par âge et sexe'!A1" display="Variable précédente" xr:uid="{00000000-0004-0000-1200-000001000000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0"/>
  </sheetPr>
  <dimension ref="A1:C33"/>
  <sheetViews>
    <sheetView showGridLines="0" showRowColHeaders="0" workbookViewId="0"/>
  </sheetViews>
  <sheetFormatPr baseColWidth="10" defaultColWidth="11" defaultRowHeight="15.5" x14ac:dyDescent="0.35"/>
  <cols>
    <col min="1" max="2" width="11" style="2"/>
    <col min="3" max="3" width="52.58203125" style="2" bestFit="1" customWidth="1"/>
    <col min="4" max="16384" width="11" style="2"/>
  </cols>
  <sheetData>
    <row r="1" spans="1:3" x14ac:dyDescent="0.35">
      <c r="A1" s="2" t="s">
        <v>277</v>
      </c>
    </row>
    <row r="2" spans="1:3" x14ac:dyDescent="0.35">
      <c r="B2" s="100" t="s">
        <v>276</v>
      </c>
    </row>
    <row r="3" spans="1:3" x14ac:dyDescent="0.35">
      <c r="B3" s="101"/>
      <c r="C3" s="101"/>
    </row>
    <row r="4" spans="1:3" x14ac:dyDescent="0.35">
      <c r="B4" s="7" t="s">
        <v>31</v>
      </c>
      <c r="C4" s="7" t="s">
        <v>278</v>
      </c>
    </row>
    <row r="5" spans="1:3" x14ac:dyDescent="0.35">
      <c r="B5" s="7" t="s">
        <v>95</v>
      </c>
      <c r="C5" s="7" t="s">
        <v>279</v>
      </c>
    </row>
    <row r="6" spans="1:3" x14ac:dyDescent="0.35">
      <c r="B6" s="7" t="s">
        <v>96</v>
      </c>
      <c r="C6" s="7" t="s">
        <v>280</v>
      </c>
    </row>
    <row r="7" spans="1:3" x14ac:dyDescent="0.35">
      <c r="B7" s="7" t="s">
        <v>281</v>
      </c>
      <c r="C7" s="7" t="s">
        <v>282</v>
      </c>
    </row>
    <row r="8" spans="1:3" x14ac:dyDescent="0.35">
      <c r="B8" s="7" t="s">
        <v>93</v>
      </c>
      <c r="C8" s="7" t="s">
        <v>283</v>
      </c>
    </row>
    <row r="9" spans="1:3" x14ac:dyDescent="0.35">
      <c r="B9" s="7" t="s">
        <v>94</v>
      </c>
      <c r="C9" s="7" t="s">
        <v>284</v>
      </c>
    </row>
    <row r="10" spans="1:3" x14ac:dyDescent="0.35">
      <c r="B10" s="7" t="s">
        <v>91</v>
      </c>
      <c r="C10" s="7" t="s">
        <v>285</v>
      </c>
    </row>
    <row r="11" spans="1:3" x14ac:dyDescent="0.35">
      <c r="B11" s="7" t="s">
        <v>92</v>
      </c>
      <c r="C11" s="7" t="s">
        <v>286</v>
      </c>
    </row>
    <row r="12" spans="1:3" x14ac:dyDescent="0.35">
      <c r="B12" s="7" t="s">
        <v>287</v>
      </c>
      <c r="C12" s="7" t="s">
        <v>288</v>
      </c>
    </row>
    <row r="13" spans="1:3" x14ac:dyDescent="0.35">
      <c r="B13" s="7" t="s">
        <v>289</v>
      </c>
      <c r="C13" s="7" t="s">
        <v>290</v>
      </c>
    </row>
    <row r="14" spans="1:3" x14ac:dyDescent="0.35">
      <c r="B14" s="7" t="s">
        <v>291</v>
      </c>
      <c r="C14" s="7" t="s">
        <v>292</v>
      </c>
    </row>
    <row r="15" spans="1:3" x14ac:dyDescent="0.35">
      <c r="B15" s="7" t="s">
        <v>90</v>
      </c>
      <c r="C15" s="7" t="s">
        <v>293</v>
      </c>
    </row>
    <row r="16" spans="1:3" x14ac:dyDescent="0.35">
      <c r="B16" s="7" t="s">
        <v>89</v>
      </c>
      <c r="C16" s="7" t="s">
        <v>294</v>
      </c>
    </row>
    <row r="17" spans="2:3" x14ac:dyDescent="0.35">
      <c r="B17" s="7" t="s">
        <v>295</v>
      </c>
      <c r="C17" s="7" t="s">
        <v>296</v>
      </c>
    </row>
    <row r="18" spans="2:3" x14ac:dyDescent="0.35">
      <c r="B18" s="7" t="s">
        <v>297</v>
      </c>
      <c r="C18" s="7" t="s">
        <v>298</v>
      </c>
    </row>
    <row r="19" spans="2:3" x14ac:dyDescent="0.35">
      <c r="B19" s="7" t="s">
        <v>299</v>
      </c>
      <c r="C19" s="7" t="s">
        <v>300</v>
      </c>
    </row>
    <row r="20" spans="2:3" x14ac:dyDescent="0.35">
      <c r="B20" s="7" t="s">
        <v>105</v>
      </c>
      <c r="C20" s="7" t="s">
        <v>301</v>
      </c>
    </row>
    <row r="21" spans="2:3" x14ac:dyDescent="0.35">
      <c r="B21" s="7" t="s">
        <v>106</v>
      </c>
      <c r="C21" s="7" t="s">
        <v>302</v>
      </c>
    </row>
    <row r="22" spans="2:3" x14ac:dyDescent="0.35">
      <c r="B22" s="7" t="s">
        <v>88</v>
      </c>
      <c r="C22" s="7" t="s">
        <v>303</v>
      </c>
    </row>
    <row r="23" spans="2:3" x14ac:dyDescent="0.35">
      <c r="B23" s="7" t="s">
        <v>263</v>
      </c>
      <c r="C23" s="7" t="s">
        <v>304</v>
      </c>
    </row>
    <row r="24" spans="2:3" x14ac:dyDescent="0.35">
      <c r="B24" s="7" t="s">
        <v>222</v>
      </c>
      <c r="C24" s="7" t="s">
        <v>305</v>
      </c>
    </row>
    <row r="25" spans="2:3" x14ac:dyDescent="0.35">
      <c r="B25" s="7" t="s">
        <v>260</v>
      </c>
      <c r="C25" s="7" t="s">
        <v>306</v>
      </c>
    </row>
    <row r="26" spans="2:3" x14ac:dyDescent="0.35">
      <c r="B26" s="7" t="s">
        <v>120</v>
      </c>
      <c r="C26" s="7" t="s">
        <v>307</v>
      </c>
    </row>
    <row r="27" spans="2:3" x14ac:dyDescent="0.35">
      <c r="B27" s="7" t="s">
        <v>119</v>
      </c>
      <c r="C27" s="7" t="s">
        <v>308</v>
      </c>
    </row>
    <row r="28" spans="2:3" x14ac:dyDescent="0.35">
      <c r="B28" s="7" t="s">
        <v>309</v>
      </c>
      <c r="C28" s="7" t="s">
        <v>310</v>
      </c>
    </row>
    <row r="29" spans="2:3" x14ac:dyDescent="0.35">
      <c r="B29" s="7" t="s">
        <v>311</v>
      </c>
      <c r="C29" s="7" t="s">
        <v>312</v>
      </c>
    </row>
    <row r="30" spans="2:3" x14ac:dyDescent="0.35">
      <c r="B30" s="7" t="s">
        <v>313</v>
      </c>
      <c r="C30" s="7" t="s">
        <v>314</v>
      </c>
    </row>
    <row r="31" spans="2:3" x14ac:dyDescent="0.35">
      <c r="B31" s="7" t="s">
        <v>87</v>
      </c>
      <c r="C31" s="7" t="s">
        <v>315</v>
      </c>
    </row>
    <row r="32" spans="2:3" x14ac:dyDescent="0.35">
      <c r="B32" s="7" t="s">
        <v>319</v>
      </c>
      <c r="C32" s="7" t="s">
        <v>316</v>
      </c>
    </row>
    <row r="33" spans="2:3" x14ac:dyDescent="0.35">
      <c r="B33" s="18" t="s">
        <v>317</v>
      </c>
      <c r="C33" s="19" t="s">
        <v>318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20">
    <tabColor theme="0"/>
  </sheetPr>
  <dimension ref="A1:G7"/>
  <sheetViews>
    <sheetView showGridLines="0" workbookViewId="0">
      <selection activeCell="G1" sqref="G1"/>
    </sheetView>
  </sheetViews>
  <sheetFormatPr baseColWidth="10" defaultColWidth="11" defaultRowHeight="15.5" x14ac:dyDescent="0.35"/>
  <cols>
    <col min="1" max="6" width="11" style="12"/>
    <col min="7" max="7" width="19" style="12" bestFit="1" customWidth="1"/>
    <col min="8" max="16384" width="11" style="12"/>
  </cols>
  <sheetData>
    <row r="1" spans="1:7" x14ac:dyDescent="0.35">
      <c r="A1" s="12" t="s">
        <v>41</v>
      </c>
      <c r="G1" s="119" t="s">
        <v>322</v>
      </c>
    </row>
    <row r="2" spans="1:7" ht="18" x14ac:dyDescent="0.4">
      <c r="B2" s="11" t="s">
        <v>270</v>
      </c>
    </row>
    <row r="4" spans="1:7" x14ac:dyDescent="0.35">
      <c r="B4" s="53" t="s">
        <v>111</v>
      </c>
      <c r="C4" s="55">
        <v>2019</v>
      </c>
      <c r="D4" s="55">
        <v>2020</v>
      </c>
      <c r="E4" s="55">
        <v>2021</v>
      </c>
      <c r="F4" s="55">
        <v>2022</v>
      </c>
    </row>
    <row r="5" spans="1:7" s="196" customFormat="1" x14ac:dyDescent="0.35">
      <c r="B5" s="197" t="s">
        <v>123</v>
      </c>
      <c r="C5" s="109">
        <v>8082</v>
      </c>
      <c r="D5" s="109">
        <v>9945</v>
      </c>
      <c r="E5" s="109">
        <v>10330</v>
      </c>
      <c r="F5" s="153">
        <v>10346</v>
      </c>
    </row>
    <row r="6" spans="1:7" x14ac:dyDescent="0.35">
      <c r="B6" s="218" t="s">
        <v>30</v>
      </c>
      <c r="C6" s="219" t="s">
        <v>31</v>
      </c>
      <c r="D6" s="220">
        <v>1863</v>
      </c>
      <c r="E6" s="275">
        <v>385</v>
      </c>
      <c r="F6" s="221">
        <v>16</v>
      </c>
    </row>
    <row r="7" spans="1:7" x14ac:dyDescent="0.35">
      <c r="F7" s="257"/>
    </row>
  </sheetData>
  <hyperlinks>
    <hyperlink ref="G1" location="'Rapport démographique'!A1" display="Variable précédente" xr:uid="{00000000-0004-0000-1300-000000000000}"/>
  </hyperlinks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21">
    <tabColor theme="0"/>
  </sheetPr>
  <dimension ref="B1:G9"/>
  <sheetViews>
    <sheetView showGridLines="0" workbookViewId="0"/>
  </sheetViews>
  <sheetFormatPr baseColWidth="10" defaultColWidth="11" defaultRowHeight="15.5" x14ac:dyDescent="0.35"/>
  <cols>
    <col min="1" max="1" width="11" style="12"/>
    <col min="2" max="2" width="16.25" style="12" customWidth="1"/>
    <col min="3" max="6" width="11" style="12"/>
    <col min="7" max="7" width="16.33203125" style="12" bestFit="1" customWidth="1"/>
    <col min="8" max="16384" width="11" style="12"/>
  </cols>
  <sheetData>
    <row r="1" spans="2:7" x14ac:dyDescent="0.35">
      <c r="G1" s="118" t="s">
        <v>321</v>
      </c>
    </row>
    <row r="2" spans="2:7" ht="18" x14ac:dyDescent="0.4">
      <c r="B2" s="11" t="s">
        <v>13</v>
      </c>
      <c r="G2" s="106"/>
    </row>
    <row r="4" spans="2:7" x14ac:dyDescent="0.35">
      <c r="B4" s="53" t="s">
        <v>111</v>
      </c>
      <c r="C4" s="55">
        <v>2019</v>
      </c>
      <c r="D4" s="55">
        <v>2020</v>
      </c>
      <c r="E4" s="55">
        <v>2021</v>
      </c>
      <c r="F4" s="55">
        <v>2022</v>
      </c>
    </row>
    <row r="5" spans="2:7" x14ac:dyDescent="0.35">
      <c r="B5" s="7" t="s">
        <v>124</v>
      </c>
      <c r="C5" s="8">
        <v>845</v>
      </c>
      <c r="D5" s="8">
        <v>814</v>
      </c>
      <c r="E5" s="8">
        <v>780</v>
      </c>
      <c r="F5" s="9">
        <v>1329</v>
      </c>
    </row>
    <row r="6" spans="2:7" x14ac:dyDescent="0.35">
      <c r="B6" s="53" t="s">
        <v>30</v>
      </c>
      <c r="C6" s="64" t="s">
        <v>31</v>
      </c>
      <c r="D6" s="64">
        <v>-31</v>
      </c>
      <c r="E6" s="276">
        <v>-34</v>
      </c>
      <c r="F6" s="65">
        <v>549</v>
      </c>
    </row>
    <row r="7" spans="2:7" x14ac:dyDescent="0.35">
      <c r="F7" s="257"/>
    </row>
    <row r="9" spans="2:7" x14ac:dyDescent="0.35">
      <c r="G9" s="16"/>
    </row>
  </sheetData>
  <hyperlinks>
    <hyperlink ref="G1" location="'Retraités par grade'!A1" display="Variable suivante" xr:uid="{00000000-0004-0000-1400-000000000000}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2">
    <tabColor theme="0"/>
  </sheetPr>
  <dimension ref="B1:G16"/>
  <sheetViews>
    <sheetView showGridLines="0" workbookViewId="0">
      <selection activeCell="G2" sqref="G2"/>
    </sheetView>
  </sheetViews>
  <sheetFormatPr baseColWidth="10" defaultColWidth="11" defaultRowHeight="15.5" x14ac:dyDescent="0.35"/>
  <cols>
    <col min="1" max="6" width="11" style="12"/>
    <col min="7" max="7" width="19" style="12" bestFit="1" customWidth="1"/>
    <col min="8" max="16384" width="11" style="12"/>
  </cols>
  <sheetData>
    <row r="1" spans="2:7" x14ac:dyDescent="0.35">
      <c r="G1" s="118" t="s">
        <v>321</v>
      </c>
    </row>
    <row r="2" spans="2:7" ht="18" x14ac:dyDescent="0.4">
      <c r="B2" s="11" t="s">
        <v>14</v>
      </c>
      <c r="G2" s="119" t="s">
        <v>322</v>
      </c>
    </row>
    <row r="4" spans="2:7" x14ac:dyDescent="0.35">
      <c r="B4" s="53" t="s">
        <v>141</v>
      </c>
      <c r="C4" s="64">
        <v>2019</v>
      </c>
      <c r="D4" s="64">
        <v>2020</v>
      </c>
      <c r="E4" s="64">
        <v>2021</v>
      </c>
      <c r="F4" s="64">
        <v>2022</v>
      </c>
    </row>
    <row r="5" spans="2:7" x14ac:dyDescent="0.35">
      <c r="B5" s="7" t="s">
        <v>87</v>
      </c>
      <c r="C5" s="8">
        <v>84</v>
      </c>
      <c r="D5" s="8">
        <v>81</v>
      </c>
      <c r="E5" s="8">
        <v>80</v>
      </c>
      <c r="F5" s="9">
        <v>105</v>
      </c>
    </row>
    <row r="6" spans="2:7" x14ac:dyDescent="0.35">
      <c r="B6" s="7" t="s">
        <v>88</v>
      </c>
      <c r="C6" s="8">
        <v>4</v>
      </c>
      <c r="D6" s="8">
        <v>4</v>
      </c>
      <c r="E6" s="8">
        <v>4</v>
      </c>
      <c r="F6" s="9">
        <v>56</v>
      </c>
    </row>
    <row r="7" spans="2:7" x14ac:dyDescent="0.35">
      <c r="B7" s="7" t="s">
        <v>89</v>
      </c>
      <c r="C7" s="8">
        <v>145</v>
      </c>
      <c r="D7" s="8">
        <v>143</v>
      </c>
      <c r="E7" s="8">
        <v>138</v>
      </c>
      <c r="F7" s="9">
        <v>195</v>
      </c>
    </row>
    <row r="8" spans="2:7" x14ac:dyDescent="0.35">
      <c r="B8" s="7" t="s">
        <v>90</v>
      </c>
      <c r="C8" s="8">
        <v>159</v>
      </c>
      <c r="D8" s="8">
        <v>152</v>
      </c>
      <c r="E8" s="8">
        <v>147</v>
      </c>
      <c r="F8" s="9">
        <v>248</v>
      </c>
    </row>
    <row r="9" spans="2:7" x14ac:dyDescent="0.35">
      <c r="B9" s="7" t="s">
        <v>91</v>
      </c>
      <c r="C9" s="8">
        <v>196</v>
      </c>
      <c r="D9" s="8">
        <v>190</v>
      </c>
      <c r="E9" s="8">
        <v>179</v>
      </c>
      <c r="F9" s="9">
        <v>267</v>
      </c>
    </row>
    <row r="10" spans="2:7" x14ac:dyDescent="0.35">
      <c r="B10" s="7" t="s">
        <v>92</v>
      </c>
      <c r="C10" s="8">
        <v>119</v>
      </c>
      <c r="D10" s="8">
        <v>114</v>
      </c>
      <c r="E10" s="8">
        <v>108</v>
      </c>
      <c r="F10" s="9">
        <v>166</v>
      </c>
    </row>
    <row r="11" spans="2:7" x14ac:dyDescent="0.35">
      <c r="B11" s="7" t="s">
        <v>93</v>
      </c>
      <c r="C11" s="8">
        <v>40</v>
      </c>
      <c r="D11" s="8">
        <v>38</v>
      </c>
      <c r="E11" s="8">
        <v>37</v>
      </c>
      <c r="F11" s="9">
        <v>83</v>
      </c>
    </row>
    <row r="12" spans="2:7" x14ac:dyDescent="0.35">
      <c r="B12" s="7" t="s">
        <v>94</v>
      </c>
      <c r="C12" s="8">
        <v>57</v>
      </c>
      <c r="D12" s="8">
        <v>55</v>
      </c>
      <c r="E12" s="8">
        <v>51</v>
      </c>
      <c r="F12" s="9">
        <v>101</v>
      </c>
      <c r="G12" s="16"/>
    </row>
    <row r="13" spans="2:7" x14ac:dyDescent="0.35">
      <c r="B13" s="7" t="s">
        <v>95</v>
      </c>
      <c r="C13" s="8">
        <v>26</v>
      </c>
      <c r="D13" s="8">
        <v>24</v>
      </c>
      <c r="E13" s="8">
        <v>24</v>
      </c>
      <c r="F13" s="9">
        <v>73</v>
      </c>
    </row>
    <row r="14" spans="2:7" x14ac:dyDescent="0.35">
      <c r="B14" s="7" t="s">
        <v>96</v>
      </c>
      <c r="C14" s="8">
        <v>9</v>
      </c>
      <c r="D14" s="8">
        <v>8</v>
      </c>
      <c r="E14" s="8">
        <v>7</v>
      </c>
      <c r="F14" s="9">
        <v>27</v>
      </c>
    </row>
    <row r="15" spans="2:7" x14ac:dyDescent="0.35">
      <c r="B15" s="63" t="s">
        <v>97</v>
      </c>
      <c r="C15" s="62">
        <v>6</v>
      </c>
      <c r="D15" s="62">
        <v>5</v>
      </c>
      <c r="E15" s="62">
        <v>5</v>
      </c>
      <c r="F15" s="61">
        <v>8</v>
      </c>
    </row>
    <row r="16" spans="2:7" x14ac:dyDescent="0.35">
      <c r="B16" s="53" t="s">
        <v>40</v>
      </c>
      <c r="C16" s="64">
        <v>845</v>
      </c>
      <c r="D16" s="64">
        <v>814</v>
      </c>
      <c r="E16" s="277">
        <v>780</v>
      </c>
      <c r="F16" s="143">
        <v>1329</v>
      </c>
    </row>
  </sheetData>
  <hyperlinks>
    <hyperlink ref="G1" location="'Retr. par grade et sexe'!A1" display="Variable suivante" xr:uid="{00000000-0004-0000-1500-000000000000}"/>
    <hyperlink ref="G2" location="Retraités!A1" display="Variable précédente" xr:uid="{00000000-0004-0000-1500-000001000000}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29">
    <tabColor theme="0"/>
  </sheetPr>
  <dimension ref="B1:I17"/>
  <sheetViews>
    <sheetView showGridLines="0" workbookViewId="0">
      <selection activeCell="I2" sqref="I2"/>
    </sheetView>
  </sheetViews>
  <sheetFormatPr baseColWidth="10" defaultColWidth="11" defaultRowHeight="15.5" x14ac:dyDescent="0.35"/>
  <cols>
    <col min="1" max="8" width="11" style="2"/>
    <col min="9" max="9" width="17.33203125" style="2" bestFit="1" customWidth="1"/>
    <col min="10" max="16384" width="11" style="2"/>
  </cols>
  <sheetData>
    <row r="1" spans="2:9" x14ac:dyDescent="0.35">
      <c r="I1" s="118" t="s">
        <v>321</v>
      </c>
    </row>
    <row r="2" spans="2:9" ht="18" x14ac:dyDescent="0.4">
      <c r="B2" s="117" t="s">
        <v>330</v>
      </c>
      <c r="I2" s="119" t="s">
        <v>322</v>
      </c>
    </row>
    <row r="4" spans="2:9" x14ac:dyDescent="0.35">
      <c r="B4" s="53" t="s">
        <v>141</v>
      </c>
      <c r="C4" s="64" t="s">
        <v>119</v>
      </c>
      <c r="D4" s="64" t="s">
        <v>120</v>
      </c>
      <c r="E4" s="64" t="s">
        <v>40</v>
      </c>
    </row>
    <row r="5" spans="2:9" x14ac:dyDescent="0.35">
      <c r="B5" s="7" t="s">
        <v>87</v>
      </c>
      <c r="C5" s="8">
        <v>96</v>
      </c>
      <c r="D5" s="8">
        <v>9</v>
      </c>
      <c r="E5" s="134">
        <v>105</v>
      </c>
    </row>
    <row r="6" spans="2:9" x14ac:dyDescent="0.35">
      <c r="B6" s="7" t="s">
        <v>88</v>
      </c>
      <c r="C6" s="8">
        <v>45</v>
      </c>
      <c r="D6" s="8">
        <v>11</v>
      </c>
      <c r="E6" s="134">
        <v>56</v>
      </c>
    </row>
    <row r="7" spans="2:9" x14ac:dyDescent="0.35">
      <c r="B7" s="7" t="s">
        <v>89</v>
      </c>
      <c r="C7" s="8">
        <v>166</v>
      </c>
      <c r="D7" s="8">
        <v>29</v>
      </c>
      <c r="E7" s="134">
        <v>195</v>
      </c>
    </row>
    <row r="8" spans="2:9" x14ac:dyDescent="0.35">
      <c r="B8" s="7" t="s">
        <v>90</v>
      </c>
      <c r="C8" s="8">
        <v>192</v>
      </c>
      <c r="D8" s="8">
        <v>56</v>
      </c>
      <c r="E8" s="134">
        <v>248</v>
      </c>
    </row>
    <row r="9" spans="2:9" x14ac:dyDescent="0.35">
      <c r="B9" s="7" t="s">
        <v>91</v>
      </c>
      <c r="C9" s="8">
        <v>211</v>
      </c>
      <c r="D9" s="8">
        <v>56</v>
      </c>
      <c r="E9" s="134">
        <v>267</v>
      </c>
    </row>
    <row r="10" spans="2:9" x14ac:dyDescent="0.35">
      <c r="B10" s="7" t="s">
        <v>92</v>
      </c>
      <c r="C10" s="8">
        <v>126</v>
      </c>
      <c r="D10" s="8">
        <v>40</v>
      </c>
      <c r="E10" s="134">
        <v>166</v>
      </c>
    </row>
    <row r="11" spans="2:9" x14ac:dyDescent="0.35">
      <c r="B11" s="7" t="s">
        <v>93</v>
      </c>
      <c r="C11" s="8">
        <v>74</v>
      </c>
      <c r="D11" s="8">
        <v>9</v>
      </c>
      <c r="E11" s="134">
        <v>83</v>
      </c>
    </row>
    <row r="12" spans="2:9" x14ac:dyDescent="0.35">
      <c r="B12" s="7" t="s">
        <v>94</v>
      </c>
      <c r="C12" s="8">
        <v>87</v>
      </c>
      <c r="D12" s="8">
        <v>14</v>
      </c>
      <c r="E12" s="134">
        <v>101</v>
      </c>
    </row>
    <row r="13" spans="2:9" x14ac:dyDescent="0.35">
      <c r="B13" s="7" t="s">
        <v>95</v>
      </c>
      <c r="C13" s="8">
        <v>68</v>
      </c>
      <c r="D13" s="8">
        <v>5</v>
      </c>
      <c r="E13" s="134">
        <v>73</v>
      </c>
    </row>
    <row r="14" spans="2:9" x14ac:dyDescent="0.35">
      <c r="B14" s="7" t="s">
        <v>96</v>
      </c>
      <c r="C14" s="8">
        <v>21</v>
      </c>
      <c r="D14" s="8">
        <v>6</v>
      </c>
      <c r="E14" s="134">
        <v>27</v>
      </c>
    </row>
    <row r="15" spans="2:9" x14ac:dyDescent="0.35">
      <c r="B15" s="63" t="s">
        <v>97</v>
      </c>
      <c r="C15" s="146">
        <v>5</v>
      </c>
      <c r="D15" s="146">
        <v>3</v>
      </c>
      <c r="E15" s="167">
        <v>8</v>
      </c>
    </row>
    <row r="16" spans="2:9" x14ac:dyDescent="0.35">
      <c r="B16" s="150" t="s">
        <v>40</v>
      </c>
      <c r="C16" s="168">
        <v>1091</v>
      </c>
      <c r="D16" s="168">
        <v>238</v>
      </c>
      <c r="E16" s="168">
        <v>1329</v>
      </c>
    </row>
    <row r="17" spans="3:5" x14ac:dyDescent="0.35">
      <c r="C17" s="302"/>
      <c r="D17" s="302"/>
      <c r="E17" s="303"/>
    </row>
  </sheetData>
  <hyperlinks>
    <hyperlink ref="I1" location="'Prestations servies'!A1" display="Variable suivante" xr:uid="{00000000-0004-0000-1C00-000000000000}"/>
    <hyperlink ref="I2" location="'Retraités par grade'!A1" display="Variable précédente" xr:uid="{00000000-0004-0000-1C00-000001000000}"/>
  </hyperlink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32">
    <tabColor theme="0"/>
  </sheetPr>
  <dimension ref="B1:G14"/>
  <sheetViews>
    <sheetView showGridLines="0" workbookViewId="0">
      <selection activeCell="G2" sqref="G2"/>
    </sheetView>
  </sheetViews>
  <sheetFormatPr baseColWidth="10" defaultColWidth="11" defaultRowHeight="15.5" x14ac:dyDescent="0.35"/>
  <cols>
    <col min="1" max="1" width="11" style="12"/>
    <col min="2" max="2" width="18.83203125" style="12" customWidth="1"/>
    <col min="3" max="3" width="15" style="12" customWidth="1"/>
    <col min="4" max="4" width="14.5" style="12" customWidth="1"/>
    <col min="5" max="5" width="14.33203125" style="12" customWidth="1"/>
    <col min="6" max="6" width="11" style="12"/>
    <col min="7" max="7" width="19" style="12" bestFit="1" customWidth="1"/>
    <col min="8" max="16384" width="11" style="12"/>
  </cols>
  <sheetData>
    <row r="1" spans="2:7" x14ac:dyDescent="0.35">
      <c r="G1" s="331" t="s">
        <v>321</v>
      </c>
    </row>
    <row r="2" spans="2:7" ht="18" x14ac:dyDescent="0.4">
      <c r="B2" s="11" t="s">
        <v>271</v>
      </c>
      <c r="G2" s="330" t="s">
        <v>322</v>
      </c>
    </row>
    <row r="4" spans="2:7" x14ac:dyDescent="0.35">
      <c r="B4" s="53" t="s">
        <v>125</v>
      </c>
      <c r="C4" s="152">
        <v>2019</v>
      </c>
      <c r="D4" s="152">
        <v>2020</v>
      </c>
      <c r="E4" s="152">
        <v>2021</v>
      </c>
      <c r="F4" s="152">
        <v>2022</v>
      </c>
    </row>
    <row r="5" spans="2:7" x14ac:dyDescent="0.35">
      <c r="B5" s="7" t="s">
        <v>127</v>
      </c>
      <c r="C5" s="230">
        <v>1502.4</v>
      </c>
      <c r="D5" s="230">
        <v>1571.3</v>
      </c>
      <c r="E5" s="230">
        <v>1526.0794129999999</v>
      </c>
      <c r="F5" s="231">
        <v>1827.3</v>
      </c>
    </row>
    <row r="6" spans="2:7" x14ac:dyDescent="0.35">
      <c r="B6" s="63" t="s">
        <v>128</v>
      </c>
      <c r="C6" s="232">
        <v>22</v>
      </c>
      <c r="D6" s="232">
        <v>38.799999999999997</v>
      </c>
      <c r="E6" s="232">
        <v>89.843300999999997</v>
      </c>
      <c r="F6" s="233">
        <v>186.6</v>
      </c>
    </row>
    <row r="7" spans="2:7" x14ac:dyDescent="0.35">
      <c r="B7" s="53" t="s">
        <v>40</v>
      </c>
      <c r="C7" s="234">
        <v>1524.4</v>
      </c>
      <c r="D7" s="235">
        <v>1610.1</v>
      </c>
      <c r="E7" s="278">
        <v>1615.9227139999998</v>
      </c>
      <c r="F7" s="236">
        <v>2013.9</v>
      </c>
    </row>
    <row r="8" spans="2:7" x14ac:dyDescent="0.35">
      <c r="B8" s="7" t="s">
        <v>30</v>
      </c>
      <c r="C8" s="8" t="s">
        <v>31</v>
      </c>
      <c r="D8" s="154">
        <v>85.699999999999818</v>
      </c>
      <c r="E8" s="154">
        <v>5.8227139999999054</v>
      </c>
      <c r="F8" s="189">
        <v>398</v>
      </c>
    </row>
    <row r="9" spans="2:7" x14ac:dyDescent="0.35">
      <c r="B9" s="63" t="s">
        <v>219</v>
      </c>
      <c r="C9" s="146" t="s">
        <v>31</v>
      </c>
      <c r="D9" s="145">
        <v>5.6218840199422603E-2</v>
      </c>
      <c r="E9" s="145">
        <v>3.6163679274578632E-3</v>
      </c>
      <c r="F9" s="265">
        <v>0.246</v>
      </c>
    </row>
    <row r="12" spans="2:7" x14ac:dyDescent="0.35">
      <c r="D12" s="16"/>
    </row>
    <row r="13" spans="2:7" x14ac:dyDescent="0.35">
      <c r="D13" s="12" t="s">
        <v>28</v>
      </c>
    </row>
    <row r="14" spans="2:7" x14ac:dyDescent="0.35">
      <c r="D14" s="16"/>
    </row>
  </sheetData>
  <hyperlinks>
    <hyperlink ref="G1" location="'Pensions de Retr. mensuelles'!A1" display="Variable suivante" xr:uid="{00000000-0004-0000-1F00-000000000000}"/>
    <hyperlink ref="G2" location="'Retr. par grade et sexe'!A1" display="Variable précédente" xr:uid="{00000000-0004-0000-1F00-000001000000}"/>
  </hyperlinks>
  <pageMargins left="0.7" right="0.7" top="0.75" bottom="0.75" header="0.3" footer="0.3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34">
    <tabColor theme="0"/>
  </sheetPr>
  <dimension ref="B1:G21"/>
  <sheetViews>
    <sheetView showGridLines="0" workbookViewId="0">
      <selection activeCell="E2" sqref="E2"/>
    </sheetView>
  </sheetViews>
  <sheetFormatPr baseColWidth="10" defaultColWidth="11" defaultRowHeight="15.5" x14ac:dyDescent="0.35"/>
  <cols>
    <col min="1" max="1" width="11" style="12"/>
    <col min="2" max="2" width="22.5" style="12" customWidth="1"/>
    <col min="3" max="3" width="18.08203125" style="12" bestFit="1" customWidth="1"/>
    <col min="4" max="4" width="11" style="12"/>
    <col min="5" max="5" width="19" style="12" bestFit="1" customWidth="1"/>
    <col min="6" max="16384" width="11" style="12"/>
  </cols>
  <sheetData>
    <row r="1" spans="2:6" x14ac:dyDescent="0.35">
      <c r="E1" s="118" t="s">
        <v>321</v>
      </c>
    </row>
    <row r="2" spans="2:6" ht="18" x14ac:dyDescent="0.4">
      <c r="B2" s="11" t="s">
        <v>272</v>
      </c>
      <c r="E2" s="119" t="s">
        <v>322</v>
      </c>
    </row>
    <row r="4" spans="2:6" x14ac:dyDescent="0.35">
      <c r="B4" s="53">
        <v>2022</v>
      </c>
      <c r="C4" s="64" t="s">
        <v>127</v>
      </c>
    </row>
    <row r="5" spans="2:6" x14ac:dyDescent="0.35">
      <c r="B5" s="7" t="s">
        <v>132</v>
      </c>
      <c r="C5" s="8">
        <v>108665990</v>
      </c>
    </row>
    <row r="6" spans="2:6" x14ac:dyDescent="0.35">
      <c r="B6" s="7" t="s">
        <v>133</v>
      </c>
      <c r="C6" s="8">
        <v>124905670</v>
      </c>
    </row>
    <row r="7" spans="2:6" x14ac:dyDescent="0.35">
      <c r="B7" s="63" t="s">
        <v>134</v>
      </c>
      <c r="C7" s="62">
        <v>122542410</v>
      </c>
    </row>
    <row r="8" spans="2:6" x14ac:dyDescent="0.35">
      <c r="B8" s="67" t="s">
        <v>102</v>
      </c>
      <c r="C8" s="68">
        <v>356114070</v>
      </c>
    </row>
    <row r="9" spans="2:6" x14ac:dyDescent="0.35">
      <c r="B9" s="7" t="s">
        <v>135</v>
      </c>
      <c r="C9" s="8">
        <v>125732170</v>
      </c>
    </row>
    <row r="10" spans="2:6" x14ac:dyDescent="0.35">
      <c r="B10" s="7" t="s">
        <v>136</v>
      </c>
      <c r="C10" s="8">
        <v>121800070</v>
      </c>
    </row>
    <row r="11" spans="2:6" x14ac:dyDescent="0.35">
      <c r="B11" s="63" t="s">
        <v>137</v>
      </c>
      <c r="C11" s="62">
        <v>151830170</v>
      </c>
    </row>
    <row r="12" spans="2:6" x14ac:dyDescent="0.35">
      <c r="B12" s="67" t="s">
        <v>103</v>
      </c>
      <c r="C12" s="68">
        <v>399362410</v>
      </c>
      <c r="F12" s="16"/>
    </row>
    <row r="13" spans="2:6" x14ac:dyDescent="0.35">
      <c r="B13" s="7" t="s">
        <v>138</v>
      </c>
      <c r="C13" s="8">
        <v>130882020</v>
      </c>
    </row>
    <row r="14" spans="2:6" x14ac:dyDescent="0.35">
      <c r="B14" s="7" t="s">
        <v>139</v>
      </c>
      <c r="C14" s="8">
        <v>165199150</v>
      </c>
    </row>
    <row r="15" spans="2:6" x14ac:dyDescent="0.35">
      <c r="B15" s="63" t="s">
        <v>140</v>
      </c>
      <c r="C15" s="62">
        <v>148694290</v>
      </c>
    </row>
    <row r="16" spans="2:6" x14ac:dyDescent="0.35">
      <c r="B16" s="67" t="s">
        <v>104</v>
      </c>
      <c r="C16" s="68">
        <v>444775460</v>
      </c>
    </row>
    <row r="17" spans="2:7" x14ac:dyDescent="0.35">
      <c r="B17" s="7" t="s">
        <v>129</v>
      </c>
      <c r="C17" s="8">
        <v>147678520</v>
      </c>
      <c r="G17" s="16"/>
    </row>
    <row r="18" spans="2:7" x14ac:dyDescent="0.35">
      <c r="B18" s="7" t="s">
        <v>130</v>
      </c>
      <c r="C18" s="8">
        <v>149171790</v>
      </c>
    </row>
    <row r="19" spans="2:7" x14ac:dyDescent="0.35">
      <c r="B19" s="63" t="s">
        <v>131</v>
      </c>
      <c r="C19" s="62">
        <v>330247474</v>
      </c>
    </row>
    <row r="20" spans="2:7" x14ac:dyDescent="0.35">
      <c r="B20" s="67" t="s">
        <v>101</v>
      </c>
      <c r="C20" s="68">
        <v>627097784</v>
      </c>
    </row>
    <row r="21" spans="2:7" x14ac:dyDescent="0.35">
      <c r="B21" s="53" t="s">
        <v>40</v>
      </c>
      <c r="C21" s="170">
        <v>1827349724</v>
      </c>
    </row>
  </sheetData>
  <hyperlinks>
    <hyperlink ref="E1" location="'Pension de Retr. par grade'!A1" display="Variable suivante" xr:uid="{00000000-0004-0000-2100-000000000000}"/>
    <hyperlink ref="E2" location="'Prestations servies'!A1" display="Variable précédente" xr:uid="{00000000-0004-0000-2100-000001000000}"/>
  </hyperlink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35">
    <tabColor theme="0"/>
  </sheetPr>
  <dimension ref="A1:H17"/>
  <sheetViews>
    <sheetView showGridLines="0" workbookViewId="0">
      <selection activeCell="H2" sqref="H2"/>
    </sheetView>
  </sheetViews>
  <sheetFormatPr baseColWidth="10" defaultColWidth="11" defaultRowHeight="15.5" x14ac:dyDescent="0.35"/>
  <cols>
    <col min="1" max="2" width="11" style="12"/>
    <col min="3" max="3" width="22.33203125" style="12" customWidth="1"/>
    <col min="4" max="5" width="13.33203125" style="12" bestFit="1" customWidth="1"/>
    <col min="6" max="6" width="12.33203125" style="12" customWidth="1"/>
    <col min="7" max="16384" width="11" style="12"/>
  </cols>
  <sheetData>
    <row r="1" spans="1:8" x14ac:dyDescent="0.35">
      <c r="H1" s="331" t="s">
        <v>321</v>
      </c>
    </row>
    <row r="2" spans="1:8" ht="18" x14ac:dyDescent="0.4">
      <c r="B2" s="11" t="s">
        <v>364</v>
      </c>
      <c r="H2" s="119" t="s">
        <v>322</v>
      </c>
    </row>
    <row r="3" spans="1:8" x14ac:dyDescent="0.35">
      <c r="A3" s="2"/>
      <c r="B3" s="2"/>
      <c r="C3" s="2"/>
      <c r="D3" s="2"/>
      <c r="E3" s="2"/>
      <c r="F3" s="2"/>
    </row>
    <row r="4" spans="1:8" x14ac:dyDescent="0.35">
      <c r="A4" s="2"/>
      <c r="B4" s="53" t="s">
        <v>141</v>
      </c>
      <c r="C4" s="64">
        <v>2018</v>
      </c>
      <c r="D4" s="64">
        <v>2019</v>
      </c>
      <c r="E4" s="64">
        <v>2020</v>
      </c>
      <c r="F4" s="64">
        <v>2021</v>
      </c>
      <c r="G4" s="64">
        <v>2022</v>
      </c>
    </row>
    <row r="5" spans="1:8" x14ac:dyDescent="0.35">
      <c r="A5" s="2"/>
      <c r="B5" s="7" t="s">
        <v>87</v>
      </c>
      <c r="C5" s="154">
        <v>924.7402323252328</v>
      </c>
      <c r="D5" s="154">
        <v>961.46555484699843</v>
      </c>
      <c r="E5" s="154">
        <v>921.94869054739422</v>
      </c>
      <c r="F5" s="154">
        <v>885.2067529028086</v>
      </c>
      <c r="G5" s="155">
        <v>941.8</v>
      </c>
    </row>
    <row r="6" spans="1:8" x14ac:dyDescent="0.35">
      <c r="A6" s="2"/>
      <c r="B6" s="7" t="s">
        <v>88</v>
      </c>
      <c r="C6" s="154">
        <v>2.7356484988215692</v>
      </c>
      <c r="D6" s="154">
        <v>2.9135291893502351</v>
      </c>
      <c r="E6" s="154">
        <v>3.9185635559127006</v>
      </c>
      <c r="F6" s="154">
        <v>4.0007844079111461</v>
      </c>
      <c r="G6" s="155">
        <v>20.6</v>
      </c>
    </row>
    <row r="7" spans="1:8" x14ac:dyDescent="0.35">
      <c r="A7" s="2"/>
      <c r="B7" s="7" t="s">
        <v>89</v>
      </c>
      <c r="C7" s="154">
        <v>112.5156330229556</v>
      </c>
      <c r="D7" s="154">
        <v>116.1211322035021</v>
      </c>
      <c r="E7" s="154">
        <v>142.73595645762634</v>
      </c>
      <c r="F7" s="154">
        <v>142.63817433326173</v>
      </c>
      <c r="G7" s="155">
        <v>185.4</v>
      </c>
    </row>
    <row r="8" spans="1:8" x14ac:dyDescent="0.35">
      <c r="A8" s="2"/>
      <c r="B8" s="7" t="s">
        <v>90</v>
      </c>
      <c r="C8" s="154">
        <v>112.48638261748285</v>
      </c>
      <c r="D8" s="154">
        <v>120.33419845511432</v>
      </c>
      <c r="E8" s="154">
        <v>142.06932583356868</v>
      </c>
      <c r="F8" s="154">
        <v>139.91672868924965</v>
      </c>
      <c r="G8" s="155">
        <v>191.1</v>
      </c>
    </row>
    <row r="9" spans="1:8" x14ac:dyDescent="0.35">
      <c r="A9" s="2"/>
      <c r="B9" s="7" t="s">
        <v>91</v>
      </c>
      <c r="C9" s="154">
        <v>128.47905262716404</v>
      </c>
      <c r="D9" s="154">
        <v>135.40177431761751</v>
      </c>
      <c r="E9" s="154">
        <v>164.1545656067764</v>
      </c>
      <c r="F9" s="154">
        <v>159.3410616216149</v>
      </c>
      <c r="G9" s="155">
        <v>210.6</v>
      </c>
    </row>
    <row r="10" spans="1:8" x14ac:dyDescent="0.35">
      <c r="A10" s="2"/>
      <c r="B10" s="7" t="s">
        <v>92</v>
      </c>
      <c r="C10" s="154">
        <v>79.031934492777268</v>
      </c>
      <c r="D10" s="154">
        <v>81.435259767190061</v>
      </c>
      <c r="E10" s="154">
        <v>97.012826991798335</v>
      </c>
      <c r="F10" s="154">
        <v>95.98228784832861</v>
      </c>
      <c r="G10" s="155">
        <v>123.5</v>
      </c>
    </row>
    <row r="11" spans="1:8" x14ac:dyDescent="0.35">
      <c r="A11" s="2"/>
      <c r="B11" s="7" t="s">
        <v>93</v>
      </c>
      <c r="C11" s="154">
        <v>24.064884071174347</v>
      </c>
      <c r="D11" s="154">
        <v>25.938467414281366</v>
      </c>
      <c r="E11" s="154">
        <v>31.033624949125421</v>
      </c>
      <c r="F11" s="154">
        <v>31.135494386811377</v>
      </c>
      <c r="G11" s="155">
        <v>43.3</v>
      </c>
    </row>
    <row r="12" spans="1:8" x14ac:dyDescent="0.35">
      <c r="A12" s="2"/>
      <c r="B12" s="7" t="s">
        <v>94</v>
      </c>
      <c r="C12" s="154">
        <v>34.550710917390106</v>
      </c>
      <c r="D12" s="154">
        <v>35.119913664481153</v>
      </c>
      <c r="E12" s="154">
        <v>41.950828363210171</v>
      </c>
      <c r="F12" s="154">
        <v>40.510921855321797</v>
      </c>
      <c r="G12" s="155">
        <v>59.7</v>
      </c>
    </row>
    <row r="13" spans="1:8" x14ac:dyDescent="0.35">
      <c r="A13" s="2"/>
      <c r="B13" s="7" t="s">
        <v>95</v>
      </c>
      <c r="C13" s="154">
        <v>15.364197355407674</v>
      </c>
      <c r="D13" s="154">
        <v>14.872285882979815</v>
      </c>
      <c r="E13" s="154">
        <v>16.973626979231621</v>
      </c>
      <c r="F13" s="154">
        <v>18.162481900354038</v>
      </c>
      <c r="G13" s="155">
        <v>35.299999999999997</v>
      </c>
    </row>
    <row r="14" spans="1:8" x14ac:dyDescent="0.35">
      <c r="A14" s="2"/>
      <c r="B14" s="7" t="s">
        <v>96</v>
      </c>
      <c r="C14" s="154">
        <v>4.9312137897889379</v>
      </c>
      <c r="D14" s="154">
        <v>5.3915734543944271</v>
      </c>
      <c r="E14" s="154">
        <v>5.8408414641018291</v>
      </c>
      <c r="F14" s="154">
        <v>5.4231199347901233</v>
      </c>
      <c r="G14" s="155">
        <v>11.3</v>
      </c>
    </row>
    <row r="15" spans="1:8" x14ac:dyDescent="0.35">
      <c r="A15" s="2"/>
      <c r="B15" s="63" t="s">
        <v>97</v>
      </c>
      <c r="C15" s="157">
        <v>3.1001102818052</v>
      </c>
      <c r="D15" s="157">
        <v>3.406310804090908</v>
      </c>
      <c r="E15" s="157">
        <v>3.6611492512542601</v>
      </c>
      <c r="F15" s="157">
        <v>3.761605119548026</v>
      </c>
      <c r="G15" s="160">
        <v>4.8</v>
      </c>
    </row>
    <row r="16" spans="1:8" x14ac:dyDescent="0.35">
      <c r="A16" s="2"/>
      <c r="B16" s="150" t="s">
        <v>40</v>
      </c>
      <c r="C16" s="158">
        <v>1442.0000000000002</v>
      </c>
      <c r="D16" s="158">
        <v>1502.4000000000003</v>
      </c>
      <c r="E16" s="158">
        <v>1571.3000000000002</v>
      </c>
      <c r="F16" s="158">
        <v>1526.0794129999999</v>
      </c>
      <c r="G16" s="159">
        <v>1827.3</v>
      </c>
    </row>
    <row r="17" spans="1:6" x14ac:dyDescent="0.35">
      <c r="A17" s="2"/>
      <c r="B17" s="2"/>
      <c r="C17" s="2"/>
      <c r="D17" s="2"/>
      <c r="E17" s="2"/>
      <c r="F17" s="2"/>
    </row>
  </sheetData>
  <hyperlinks>
    <hyperlink ref="H1" location="'Pens. de retr. par gr. et sexe'!A1" display="Variable suivante" xr:uid="{00000000-0004-0000-2200-000000000000}"/>
    <hyperlink ref="H2" location="'Pensions de Retr. mensuelles'!A1" display="Variable précédente" xr:uid="{00000000-0004-0000-2200-000001000000}"/>
  </hyperlinks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40">
    <tabColor theme="0"/>
  </sheetPr>
  <dimension ref="B1:I20"/>
  <sheetViews>
    <sheetView showGridLines="0" workbookViewId="0">
      <selection activeCell="I2" sqref="I2"/>
    </sheetView>
  </sheetViews>
  <sheetFormatPr baseColWidth="10" defaultColWidth="11" defaultRowHeight="15.5" x14ac:dyDescent="0.35"/>
  <cols>
    <col min="1" max="2" width="11" style="2"/>
    <col min="3" max="3" width="12.08203125" style="2" bestFit="1" customWidth="1"/>
    <col min="4" max="4" width="11.08203125" style="2" bestFit="1" customWidth="1"/>
    <col min="5" max="5" width="12.08203125" style="2" bestFit="1" customWidth="1"/>
    <col min="6" max="8" width="11" style="2"/>
    <col min="9" max="9" width="17.33203125" style="2" bestFit="1" customWidth="1"/>
    <col min="10" max="16384" width="11" style="2"/>
  </cols>
  <sheetData>
    <row r="1" spans="2:9" x14ac:dyDescent="0.35">
      <c r="I1" s="118" t="s">
        <v>321</v>
      </c>
    </row>
    <row r="2" spans="2:9" ht="18" x14ac:dyDescent="0.4">
      <c r="B2" s="117" t="s">
        <v>366</v>
      </c>
      <c r="I2" s="119" t="s">
        <v>322</v>
      </c>
    </row>
    <row r="4" spans="2:9" x14ac:dyDescent="0.35">
      <c r="B4" s="53" t="s">
        <v>86</v>
      </c>
      <c r="C4" s="64" t="s">
        <v>119</v>
      </c>
      <c r="D4" s="64" t="s">
        <v>120</v>
      </c>
      <c r="E4" s="64" t="s">
        <v>40</v>
      </c>
    </row>
    <row r="5" spans="2:9" x14ac:dyDescent="0.35">
      <c r="B5" s="7" t="s">
        <v>87</v>
      </c>
      <c r="C5" s="8">
        <v>256995050</v>
      </c>
      <c r="D5" s="8">
        <v>30169110</v>
      </c>
      <c r="E5" s="134">
        <v>287164160</v>
      </c>
      <c r="G5" s="238"/>
      <c r="H5" s="238"/>
    </row>
    <row r="6" spans="2:9" x14ac:dyDescent="0.35">
      <c r="B6" s="7" t="s">
        <v>88</v>
      </c>
      <c r="C6" s="8">
        <v>13379080</v>
      </c>
      <c r="D6" s="8">
        <v>3287170</v>
      </c>
      <c r="E6" s="134">
        <v>16666250</v>
      </c>
      <c r="H6" s="238"/>
    </row>
    <row r="7" spans="2:9" x14ac:dyDescent="0.35">
      <c r="B7" s="7" t="s">
        <v>89</v>
      </c>
      <c r="C7" s="8">
        <v>55704820</v>
      </c>
      <c r="D7" s="8">
        <v>9256930</v>
      </c>
      <c r="E7" s="134">
        <v>64961750</v>
      </c>
      <c r="H7" s="238"/>
    </row>
    <row r="8" spans="2:9" x14ac:dyDescent="0.35">
      <c r="B8" s="7" t="s">
        <v>90</v>
      </c>
      <c r="C8" s="8">
        <v>53917284</v>
      </c>
      <c r="D8" s="8">
        <v>16293620</v>
      </c>
      <c r="E8" s="134">
        <v>70210904</v>
      </c>
      <c r="H8" s="238"/>
    </row>
    <row r="9" spans="2:9" x14ac:dyDescent="0.35">
      <c r="B9" s="7" t="s">
        <v>91</v>
      </c>
      <c r="C9" s="8">
        <v>55245460</v>
      </c>
      <c r="D9" s="8">
        <v>16318910</v>
      </c>
      <c r="E9" s="134">
        <v>71564370</v>
      </c>
      <c r="H9" s="238"/>
    </row>
    <row r="10" spans="2:9" x14ac:dyDescent="0.35">
      <c r="B10" s="7" t="s">
        <v>92</v>
      </c>
      <c r="C10" s="8">
        <v>30920830</v>
      </c>
      <c r="D10" s="8">
        <v>12192490</v>
      </c>
      <c r="E10" s="134">
        <v>43113320</v>
      </c>
      <c r="H10" s="238"/>
    </row>
    <row r="11" spans="2:9" x14ac:dyDescent="0.35">
      <c r="B11" s="7" t="s">
        <v>93</v>
      </c>
      <c r="C11" s="8">
        <v>18062290</v>
      </c>
      <c r="D11" s="8">
        <v>2146880</v>
      </c>
      <c r="E11" s="134">
        <v>20209170</v>
      </c>
      <c r="H11" s="238"/>
    </row>
    <row r="12" spans="2:9" x14ac:dyDescent="0.35">
      <c r="B12" s="7" t="s">
        <v>94</v>
      </c>
      <c r="C12" s="8">
        <v>21045300</v>
      </c>
      <c r="D12" s="8">
        <v>3617460</v>
      </c>
      <c r="E12" s="134">
        <v>24662760</v>
      </c>
      <c r="H12" s="238"/>
    </row>
    <row r="13" spans="2:9" x14ac:dyDescent="0.35">
      <c r="B13" s="7" t="s">
        <v>95</v>
      </c>
      <c r="C13" s="8">
        <v>18126460</v>
      </c>
      <c r="D13" s="8">
        <v>1417000</v>
      </c>
      <c r="E13" s="134">
        <v>19543460</v>
      </c>
      <c r="H13" s="238"/>
    </row>
    <row r="14" spans="2:9" x14ac:dyDescent="0.35">
      <c r="B14" s="7" t="s">
        <v>96</v>
      </c>
      <c r="C14" s="8">
        <v>5286720</v>
      </c>
      <c r="D14" s="8">
        <v>1547100</v>
      </c>
      <c r="E14" s="134">
        <v>6833820</v>
      </c>
      <c r="H14" s="238"/>
    </row>
    <row r="15" spans="2:9" x14ac:dyDescent="0.35">
      <c r="B15" s="63" t="s">
        <v>97</v>
      </c>
      <c r="C15" s="146">
        <v>1392110</v>
      </c>
      <c r="D15" s="146">
        <v>775710</v>
      </c>
      <c r="E15" s="169">
        <v>2167820</v>
      </c>
      <c r="H15" s="238"/>
    </row>
    <row r="16" spans="2:9" x14ac:dyDescent="0.35">
      <c r="B16" s="53" t="s">
        <v>40</v>
      </c>
      <c r="C16" s="170">
        <v>530075404</v>
      </c>
      <c r="D16" s="170">
        <v>97022380</v>
      </c>
      <c r="E16" s="133">
        <v>627097784</v>
      </c>
      <c r="H16" s="238"/>
    </row>
    <row r="19" spans="3:4" x14ac:dyDescent="0.35">
      <c r="C19" s="237"/>
      <c r="D19" s="237"/>
    </row>
    <row r="20" spans="3:4" x14ac:dyDescent="0.35">
      <c r="C20" s="237"/>
      <c r="D20" s="237"/>
    </row>
  </sheetData>
  <hyperlinks>
    <hyperlink ref="I1" location="'Rente surv. mens. total'!A1" display="Variable suivante" xr:uid="{00000000-0004-0000-2700-000000000000}"/>
    <hyperlink ref="I2" location="'Pension de Retr. par grade'!A1" display="Variable précédente" xr:uid="{00000000-0004-0000-2700-000001000000}"/>
  </hyperlinks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45">
    <tabColor theme="0"/>
  </sheetPr>
  <dimension ref="B1:G55"/>
  <sheetViews>
    <sheetView showGridLines="0" workbookViewId="0">
      <selection activeCell="G2" sqref="G2"/>
    </sheetView>
  </sheetViews>
  <sheetFormatPr baseColWidth="10" defaultColWidth="11" defaultRowHeight="15.5" x14ac:dyDescent="0.35"/>
  <cols>
    <col min="1" max="1" width="11" style="12"/>
    <col min="2" max="2" width="16.08203125" style="12" customWidth="1"/>
    <col min="3" max="3" width="15.33203125" style="12" customWidth="1"/>
    <col min="4" max="4" width="16" style="12" customWidth="1"/>
    <col min="5" max="5" width="15.83203125" style="12" customWidth="1"/>
    <col min="6" max="6" width="11" style="12"/>
    <col min="7" max="7" width="19" style="12" bestFit="1" customWidth="1"/>
    <col min="8" max="16384" width="11" style="12"/>
  </cols>
  <sheetData>
    <row r="1" spans="2:7" x14ac:dyDescent="0.35">
      <c r="G1" s="118" t="s">
        <v>321</v>
      </c>
    </row>
    <row r="2" spans="2:7" ht="18" x14ac:dyDescent="0.4">
      <c r="B2" s="11" t="s">
        <v>273</v>
      </c>
      <c r="G2" s="119" t="s">
        <v>322</v>
      </c>
    </row>
    <row r="4" spans="2:7" x14ac:dyDescent="0.35">
      <c r="B4" s="53" t="s">
        <v>98</v>
      </c>
      <c r="C4" s="64"/>
      <c r="D4" s="64"/>
      <c r="E4" s="64" t="s">
        <v>40</v>
      </c>
    </row>
    <row r="5" spans="2:7" x14ac:dyDescent="0.35">
      <c r="B5" s="64">
        <v>2020</v>
      </c>
      <c r="C5" s="355">
        <v>38787438</v>
      </c>
      <c r="D5" s="356"/>
      <c r="E5" s="357"/>
    </row>
    <row r="6" spans="2:7" x14ac:dyDescent="0.35">
      <c r="B6" s="7" t="s">
        <v>132</v>
      </c>
      <c r="C6" s="352">
        <v>1832588.8285281304</v>
      </c>
      <c r="D6" s="353"/>
      <c r="E6" s="354"/>
    </row>
    <row r="7" spans="2:7" x14ac:dyDescent="0.35">
      <c r="B7" s="7" t="s">
        <v>133</v>
      </c>
      <c r="C7" s="342">
        <v>1904147.8931967267</v>
      </c>
      <c r="D7" s="343"/>
      <c r="E7" s="344"/>
    </row>
    <row r="8" spans="2:7" x14ac:dyDescent="0.35">
      <c r="B8" s="69" t="s">
        <v>134</v>
      </c>
      <c r="C8" s="70"/>
      <c r="D8" s="70"/>
      <c r="E8" s="70">
        <v>2236670.2625058684</v>
      </c>
    </row>
    <row r="9" spans="2:7" x14ac:dyDescent="0.35">
      <c r="B9" s="53" t="s">
        <v>102</v>
      </c>
      <c r="C9" s="345">
        <v>5973406.9842307251</v>
      </c>
      <c r="D9" s="346"/>
      <c r="E9" s="347"/>
    </row>
    <row r="10" spans="2:7" x14ac:dyDescent="0.35">
      <c r="B10" s="7" t="s">
        <v>135</v>
      </c>
      <c r="C10" s="352">
        <v>2351020.9286597054</v>
      </c>
      <c r="D10" s="353"/>
      <c r="E10" s="354"/>
    </row>
    <row r="11" spans="2:7" x14ac:dyDescent="0.35">
      <c r="B11" s="7" t="s">
        <v>136</v>
      </c>
      <c r="C11" s="342">
        <v>3009583.7677209708</v>
      </c>
      <c r="D11" s="343"/>
      <c r="E11" s="344"/>
    </row>
    <row r="12" spans="2:7" x14ac:dyDescent="0.35">
      <c r="B12" s="69" t="s">
        <v>137</v>
      </c>
      <c r="C12" s="348">
        <v>2522233.4363044887</v>
      </c>
      <c r="D12" s="348"/>
      <c r="E12" s="348"/>
    </row>
    <row r="13" spans="2:7" x14ac:dyDescent="0.35">
      <c r="B13" s="53" t="s">
        <v>103</v>
      </c>
      <c r="C13" s="345">
        <v>7882838.1326851659</v>
      </c>
      <c r="D13" s="346"/>
      <c r="E13" s="347"/>
    </row>
    <row r="14" spans="2:7" x14ac:dyDescent="0.35">
      <c r="B14" s="7" t="s">
        <v>138</v>
      </c>
      <c r="C14" s="352">
        <v>2835098.0391050046</v>
      </c>
      <c r="D14" s="353"/>
      <c r="E14" s="354"/>
    </row>
    <row r="15" spans="2:7" x14ac:dyDescent="0.35">
      <c r="B15" s="7" t="s">
        <v>139</v>
      </c>
      <c r="C15" s="342">
        <v>4460358.2852161713</v>
      </c>
      <c r="D15" s="343"/>
      <c r="E15" s="344"/>
    </row>
    <row r="16" spans="2:7" x14ac:dyDescent="0.35">
      <c r="B16" s="69" t="s">
        <v>140</v>
      </c>
      <c r="C16" s="348">
        <v>4063892.8527094116</v>
      </c>
      <c r="D16" s="348"/>
      <c r="E16" s="348"/>
    </row>
    <row r="17" spans="2:5" x14ac:dyDescent="0.35">
      <c r="B17" s="53" t="s">
        <v>104</v>
      </c>
      <c r="C17" s="345">
        <v>11359349.177030588</v>
      </c>
      <c r="D17" s="346"/>
      <c r="E17" s="347"/>
    </row>
    <row r="18" spans="2:5" x14ac:dyDescent="0.35">
      <c r="B18" s="7" t="s">
        <v>129</v>
      </c>
      <c r="C18" s="352">
        <v>5958709.761053076</v>
      </c>
      <c r="D18" s="353"/>
      <c r="E18" s="354"/>
    </row>
    <row r="19" spans="2:5" x14ac:dyDescent="0.35">
      <c r="B19" s="7" t="s">
        <v>130</v>
      </c>
      <c r="C19" s="342">
        <v>3950058.5256383531</v>
      </c>
      <c r="D19" s="343"/>
      <c r="E19" s="344"/>
    </row>
    <row r="20" spans="2:5" x14ac:dyDescent="0.35">
      <c r="B20" s="69" t="s">
        <v>131</v>
      </c>
      <c r="C20" s="348">
        <v>3663075.4193620924</v>
      </c>
      <c r="D20" s="348"/>
      <c r="E20" s="348"/>
    </row>
    <row r="21" spans="2:5" x14ac:dyDescent="0.35">
      <c r="B21" s="53" t="s">
        <v>101</v>
      </c>
      <c r="C21" s="345">
        <v>13571843.706053521</v>
      </c>
      <c r="D21" s="346"/>
      <c r="E21" s="347"/>
    </row>
    <row r="22" spans="2:5" x14ac:dyDescent="0.35">
      <c r="B22" s="64">
        <v>2021</v>
      </c>
      <c r="C22" s="349">
        <v>89843301</v>
      </c>
      <c r="D22" s="350"/>
      <c r="E22" s="351"/>
    </row>
    <row r="23" spans="2:5" x14ac:dyDescent="0.35">
      <c r="B23" s="7" t="s">
        <v>132</v>
      </c>
      <c r="C23" s="352">
        <v>4659861</v>
      </c>
      <c r="D23" s="353"/>
      <c r="E23" s="354"/>
    </row>
    <row r="24" spans="2:5" x14ac:dyDescent="0.35">
      <c r="B24" s="7" t="s">
        <v>133</v>
      </c>
      <c r="C24" s="342">
        <v>4981840</v>
      </c>
      <c r="D24" s="343"/>
      <c r="E24" s="344"/>
    </row>
    <row r="25" spans="2:5" x14ac:dyDescent="0.35">
      <c r="B25" s="69" t="s">
        <v>134</v>
      </c>
      <c r="C25" s="348">
        <v>6668270</v>
      </c>
      <c r="D25" s="348"/>
      <c r="E25" s="348"/>
    </row>
    <row r="26" spans="2:5" x14ac:dyDescent="0.35">
      <c r="B26" s="53" t="s">
        <v>102</v>
      </c>
      <c r="C26" s="345">
        <v>16309971</v>
      </c>
      <c r="D26" s="346"/>
      <c r="E26" s="347"/>
    </row>
    <row r="27" spans="2:5" x14ac:dyDescent="0.35">
      <c r="B27" s="7" t="s">
        <v>135</v>
      </c>
      <c r="C27" s="352">
        <v>9427410</v>
      </c>
      <c r="D27" s="353"/>
      <c r="E27" s="354"/>
    </row>
    <row r="28" spans="2:5" x14ac:dyDescent="0.35">
      <c r="B28" s="7" t="s">
        <v>136</v>
      </c>
      <c r="C28" s="342">
        <v>6982050</v>
      </c>
      <c r="D28" s="343"/>
      <c r="E28" s="344"/>
    </row>
    <row r="29" spans="2:5" x14ac:dyDescent="0.35">
      <c r="B29" s="69" t="s">
        <v>137</v>
      </c>
      <c r="C29" s="348">
        <v>6975070</v>
      </c>
      <c r="D29" s="348"/>
      <c r="E29" s="348"/>
    </row>
    <row r="30" spans="2:5" x14ac:dyDescent="0.35">
      <c r="B30" s="53" t="s">
        <v>103</v>
      </c>
      <c r="C30" s="345">
        <v>23384530</v>
      </c>
      <c r="D30" s="346"/>
      <c r="E30" s="347"/>
    </row>
    <row r="31" spans="2:5" x14ac:dyDescent="0.35">
      <c r="B31" s="7" t="s">
        <v>138</v>
      </c>
      <c r="C31" s="352">
        <v>7445830</v>
      </c>
      <c r="D31" s="353"/>
      <c r="E31" s="354"/>
    </row>
    <row r="32" spans="2:5" x14ac:dyDescent="0.35">
      <c r="B32" s="7" t="s">
        <v>139</v>
      </c>
      <c r="C32" s="342">
        <v>8718400</v>
      </c>
      <c r="D32" s="343"/>
      <c r="E32" s="344"/>
    </row>
    <row r="33" spans="2:5" x14ac:dyDescent="0.35">
      <c r="B33" s="69" t="s">
        <v>140</v>
      </c>
      <c r="C33" s="348">
        <v>8033930</v>
      </c>
      <c r="D33" s="348"/>
      <c r="E33" s="348"/>
    </row>
    <row r="34" spans="2:5" x14ac:dyDescent="0.35">
      <c r="B34" s="53" t="s">
        <v>104</v>
      </c>
      <c r="C34" s="345">
        <v>24198160</v>
      </c>
      <c r="D34" s="346"/>
      <c r="E34" s="347"/>
    </row>
    <row r="35" spans="2:5" x14ac:dyDescent="0.35">
      <c r="B35" s="7" t="s">
        <v>129</v>
      </c>
      <c r="C35" s="352">
        <v>8187230</v>
      </c>
      <c r="D35" s="353"/>
      <c r="E35" s="354"/>
    </row>
    <row r="36" spans="2:5" x14ac:dyDescent="0.35">
      <c r="B36" s="7" t="s">
        <v>130</v>
      </c>
      <c r="C36" s="342">
        <v>9046150</v>
      </c>
      <c r="D36" s="343"/>
      <c r="E36" s="344"/>
    </row>
    <row r="37" spans="2:5" x14ac:dyDescent="0.35">
      <c r="B37" s="69" t="s">
        <v>131</v>
      </c>
      <c r="C37" s="348">
        <v>8717260</v>
      </c>
      <c r="D37" s="348"/>
      <c r="E37" s="348"/>
    </row>
    <row r="38" spans="2:5" x14ac:dyDescent="0.35">
      <c r="B38" s="53" t="s">
        <v>101</v>
      </c>
      <c r="C38" s="345">
        <v>25950640</v>
      </c>
      <c r="D38" s="346"/>
      <c r="E38" s="347"/>
    </row>
    <row r="39" spans="2:5" x14ac:dyDescent="0.35">
      <c r="B39" s="64">
        <v>2022</v>
      </c>
      <c r="C39" s="349">
        <v>186554512</v>
      </c>
      <c r="D39" s="350"/>
      <c r="E39" s="351"/>
    </row>
    <row r="40" spans="2:5" x14ac:dyDescent="0.35">
      <c r="B40" s="7" t="s">
        <v>132</v>
      </c>
      <c r="C40" s="352">
        <v>9012211</v>
      </c>
      <c r="D40" s="353"/>
      <c r="E40" s="354"/>
    </row>
    <row r="41" spans="2:5" x14ac:dyDescent="0.35">
      <c r="B41" s="7" t="s">
        <v>133</v>
      </c>
      <c r="C41" s="342">
        <v>10400051</v>
      </c>
      <c r="D41" s="343"/>
      <c r="E41" s="344"/>
    </row>
    <row r="42" spans="2:5" x14ac:dyDescent="0.35">
      <c r="B42" s="69" t="s">
        <v>134</v>
      </c>
      <c r="C42" s="348">
        <v>11477260</v>
      </c>
      <c r="D42" s="348"/>
      <c r="E42" s="348"/>
    </row>
    <row r="43" spans="2:5" x14ac:dyDescent="0.35">
      <c r="B43" s="53" t="s">
        <v>102</v>
      </c>
      <c r="C43" s="345">
        <v>30889522</v>
      </c>
      <c r="D43" s="346"/>
      <c r="E43" s="347"/>
    </row>
    <row r="44" spans="2:5" x14ac:dyDescent="0.35">
      <c r="B44" s="7" t="s">
        <v>135</v>
      </c>
      <c r="C44" s="352">
        <v>10649750</v>
      </c>
      <c r="D44" s="353"/>
      <c r="E44" s="354"/>
    </row>
    <row r="45" spans="2:5" x14ac:dyDescent="0.35">
      <c r="B45" s="7" t="s">
        <v>136</v>
      </c>
      <c r="C45" s="342">
        <v>11315840</v>
      </c>
      <c r="D45" s="343"/>
      <c r="E45" s="344"/>
    </row>
    <row r="46" spans="2:5" x14ac:dyDescent="0.35">
      <c r="B46" s="69" t="s">
        <v>137</v>
      </c>
      <c r="C46" s="348">
        <v>17266130</v>
      </c>
      <c r="D46" s="348"/>
      <c r="E46" s="348"/>
    </row>
    <row r="47" spans="2:5" x14ac:dyDescent="0.35">
      <c r="B47" s="53" t="s">
        <v>103</v>
      </c>
      <c r="C47" s="345">
        <v>39231720</v>
      </c>
      <c r="D47" s="346"/>
      <c r="E47" s="347"/>
    </row>
    <row r="48" spans="2:5" x14ac:dyDescent="0.35">
      <c r="B48" s="7" t="s">
        <v>138</v>
      </c>
      <c r="C48" s="352">
        <v>13891460</v>
      </c>
      <c r="D48" s="353"/>
      <c r="E48" s="354"/>
    </row>
    <row r="49" spans="2:5" x14ac:dyDescent="0.35">
      <c r="B49" s="7" t="s">
        <v>139</v>
      </c>
      <c r="C49" s="342">
        <v>20485720</v>
      </c>
      <c r="D49" s="343"/>
      <c r="E49" s="344"/>
    </row>
    <row r="50" spans="2:5" x14ac:dyDescent="0.35">
      <c r="B50" s="69" t="s">
        <v>140</v>
      </c>
      <c r="C50" s="348">
        <v>17582300</v>
      </c>
      <c r="D50" s="348"/>
      <c r="E50" s="348"/>
    </row>
    <row r="51" spans="2:5" x14ac:dyDescent="0.35">
      <c r="B51" s="53" t="s">
        <v>104</v>
      </c>
      <c r="C51" s="345">
        <v>51959480</v>
      </c>
      <c r="D51" s="346"/>
      <c r="E51" s="347"/>
    </row>
    <row r="52" spans="2:5" x14ac:dyDescent="0.35">
      <c r="B52" s="7" t="s">
        <v>129</v>
      </c>
      <c r="C52" s="352">
        <v>17445710</v>
      </c>
      <c r="D52" s="353"/>
      <c r="E52" s="354"/>
    </row>
    <row r="53" spans="2:5" x14ac:dyDescent="0.35">
      <c r="B53" s="7" t="s">
        <v>130</v>
      </c>
      <c r="C53" s="342">
        <v>20855670</v>
      </c>
      <c r="D53" s="343"/>
      <c r="E53" s="344"/>
    </row>
    <row r="54" spans="2:5" x14ac:dyDescent="0.35">
      <c r="B54" s="69" t="s">
        <v>131</v>
      </c>
      <c r="C54" s="348">
        <v>26172410</v>
      </c>
      <c r="D54" s="348"/>
      <c r="E54" s="348"/>
    </row>
    <row r="55" spans="2:5" x14ac:dyDescent="0.35">
      <c r="B55" s="53" t="s">
        <v>101</v>
      </c>
      <c r="C55" s="345">
        <v>64473790</v>
      </c>
      <c r="D55" s="346"/>
      <c r="E55" s="347"/>
    </row>
  </sheetData>
  <mergeCells count="50">
    <mergeCell ref="C17:E17"/>
    <mergeCell ref="C5:E5"/>
    <mergeCell ref="C6:E6"/>
    <mergeCell ref="C7:E7"/>
    <mergeCell ref="C9:E9"/>
    <mergeCell ref="C10:E10"/>
    <mergeCell ref="C11:E11"/>
    <mergeCell ref="C12:E12"/>
    <mergeCell ref="C13:E13"/>
    <mergeCell ref="C14:E14"/>
    <mergeCell ref="C15:E15"/>
    <mergeCell ref="C16:E16"/>
    <mergeCell ref="C29:E29"/>
    <mergeCell ref="C18:E18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52:E52"/>
    <mergeCell ref="C36:E36"/>
    <mergeCell ref="C37:E37"/>
    <mergeCell ref="C38:E38"/>
    <mergeCell ref="C30:E30"/>
    <mergeCell ref="C31:E31"/>
    <mergeCell ref="C32:E32"/>
    <mergeCell ref="C33:E33"/>
    <mergeCell ref="C34:E34"/>
    <mergeCell ref="C35:E35"/>
    <mergeCell ref="C53:E53"/>
    <mergeCell ref="C55:E55"/>
    <mergeCell ref="C54:E54"/>
    <mergeCell ref="C39:E39"/>
    <mergeCell ref="C40:E40"/>
    <mergeCell ref="C41:E41"/>
    <mergeCell ref="C43:E43"/>
    <mergeCell ref="C44:E44"/>
    <mergeCell ref="C45:E45"/>
    <mergeCell ref="C46:E46"/>
    <mergeCell ref="C47:E47"/>
    <mergeCell ref="C48:E48"/>
    <mergeCell ref="C42:E42"/>
    <mergeCell ref="C49:E49"/>
    <mergeCell ref="C50:E50"/>
    <mergeCell ref="C51:E51"/>
  </mergeCells>
  <hyperlinks>
    <hyperlink ref="G1" location="'Prestations ref basc '!A1" display="Variable suivante" xr:uid="{00000000-0004-0000-2C00-000000000000}"/>
    <hyperlink ref="G2" location="'Pens. de retr. par gr. et sexe'!A1" display="Variable précédente" xr:uid="{00000000-0004-0000-2C00-000001000000}"/>
  </hyperlinks>
  <pageMargins left="0.7" right="0.7" top="0.75" bottom="0.75" header="0.3" footer="0.3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euil46">
    <tabColor theme="0"/>
  </sheetPr>
  <dimension ref="B1:H17"/>
  <sheetViews>
    <sheetView showGridLines="0" workbookViewId="0">
      <selection activeCell="G1" sqref="G1"/>
    </sheetView>
  </sheetViews>
  <sheetFormatPr baseColWidth="10" defaultColWidth="11" defaultRowHeight="15.5" x14ac:dyDescent="0.35"/>
  <cols>
    <col min="1" max="1" width="11" style="12"/>
    <col min="2" max="2" width="18" style="12" customWidth="1"/>
    <col min="3" max="3" width="19.25" style="12" customWidth="1"/>
    <col min="4" max="4" width="17.75" style="12" customWidth="1"/>
    <col min="5" max="6" width="11" style="12"/>
    <col min="7" max="7" width="19" style="12" bestFit="1" customWidth="1"/>
    <col min="8" max="16384" width="11" style="12"/>
  </cols>
  <sheetData>
    <row r="1" spans="2:8" x14ac:dyDescent="0.35">
      <c r="G1" s="119" t="s">
        <v>322</v>
      </c>
    </row>
    <row r="2" spans="2:8" ht="18" x14ac:dyDescent="0.4">
      <c r="B2" s="11" t="s">
        <v>908</v>
      </c>
    </row>
    <row r="4" spans="2:8" x14ac:dyDescent="0.35">
      <c r="B4" s="53" t="s">
        <v>904</v>
      </c>
      <c r="C4" s="64" t="s">
        <v>905</v>
      </c>
      <c r="D4" s="64" t="s">
        <v>906</v>
      </c>
    </row>
    <row r="5" spans="2:8" x14ac:dyDescent="0.35">
      <c r="B5" s="184" t="s">
        <v>126</v>
      </c>
      <c r="C5" s="306">
        <v>3653</v>
      </c>
      <c r="D5" s="99">
        <v>4184275618</v>
      </c>
      <c r="F5" s="304"/>
      <c r="G5" s="305"/>
      <c r="H5" s="305"/>
    </row>
    <row r="6" spans="2:8" x14ac:dyDescent="0.35">
      <c r="B6" s="149" t="s">
        <v>907</v>
      </c>
      <c r="C6" s="308">
        <v>6177</v>
      </c>
      <c r="D6" s="308">
        <v>2151936195</v>
      </c>
      <c r="F6" s="184"/>
      <c r="G6" s="309"/>
      <c r="H6" s="309"/>
    </row>
    <row r="7" spans="2:8" x14ac:dyDescent="0.35">
      <c r="B7" s="150" t="s">
        <v>40</v>
      </c>
      <c r="C7" s="158">
        <v>9830</v>
      </c>
      <c r="D7" s="158">
        <v>6336211812</v>
      </c>
      <c r="F7" s="184"/>
      <c r="G7" s="309"/>
      <c r="H7" s="309"/>
    </row>
    <row r="8" spans="2:8" x14ac:dyDescent="0.35">
      <c r="B8" s="184"/>
      <c r="C8" s="306"/>
      <c r="F8" s="184"/>
      <c r="G8" s="309"/>
      <c r="H8" s="309"/>
    </row>
    <row r="9" spans="2:8" x14ac:dyDescent="0.35">
      <c r="B9" s="184"/>
      <c r="C9" s="306"/>
      <c r="F9" s="184"/>
      <c r="G9" s="309"/>
      <c r="H9" s="309"/>
    </row>
    <row r="10" spans="2:8" x14ac:dyDescent="0.35">
      <c r="B10" s="184"/>
      <c r="C10" s="306"/>
      <c r="F10" s="184"/>
      <c r="G10" s="309"/>
      <c r="H10" s="309"/>
    </row>
    <row r="11" spans="2:8" x14ac:dyDescent="0.35">
      <c r="B11" s="184"/>
      <c r="C11" s="306"/>
      <c r="F11" s="184"/>
      <c r="G11" s="309"/>
      <c r="H11" s="309"/>
    </row>
    <row r="12" spans="2:8" x14ac:dyDescent="0.35">
      <c r="B12" s="184"/>
      <c r="C12" s="306"/>
      <c r="F12" s="184"/>
      <c r="G12" s="309"/>
      <c r="H12" s="309"/>
    </row>
    <row r="13" spans="2:8" x14ac:dyDescent="0.35">
      <c r="B13" s="184"/>
      <c r="C13" s="306"/>
      <c r="F13" s="184"/>
      <c r="G13" s="309"/>
      <c r="H13" s="309"/>
    </row>
    <row r="14" spans="2:8" x14ac:dyDescent="0.35">
      <c r="B14" s="184"/>
      <c r="C14" s="306"/>
      <c r="F14" s="184"/>
      <c r="G14" s="309"/>
      <c r="H14" s="309"/>
    </row>
    <row r="15" spans="2:8" x14ac:dyDescent="0.35">
      <c r="B15" s="184"/>
      <c r="C15" s="306"/>
      <c r="F15" s="184"/>
      <c r="G15" s="309"/>
      <c r="H15" s="309"/>
    </row>
    <row r="16" spans="2:8" x14ac:dyDescent="0.35">
      <c r="B16" s="304"/>
      <c r="C16" s="307"/>
      <c r="F16" s="184"/>
      <c r="G16" s="309"/>
      <c r="H16" s="309"/>
    </row>
    <row r="17" spans="6:8" x14ac:dyDescent="0.35">
      <c r="F17" s="310"/>
      <c r="G17" s="311"/>
      <c r="H17" s="311"/>
    </row>
  </sheetData>
  <hyperlinks>
    <hyperlink ref="G1" location="'Rente surv. mens. total'!A1" display="Variable précédente" xr:uid="{00000000-0004-0000-2D00-000001000000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theme="0"/>
  </sheetPr>
  <dimension ref="B1:H8"/>
  <sheetViews>
    <sheetView showGridLines="0" zoomScaleNormal="100" workbookViewId="0">
      <selection activeCell="H1" sqref="H1"/>
    </sheetView>
  </sheetViews>
  <sheetFormatPr baseColWidth="10" defaultColWidth="11" defaultRowHeight="15.5" x14ac:dyDescent="0.35"/>
  <cols>
    <col min="1" max="1" width="11" style="12"/>
    <col min="2" max="2" width="15.5" style="12" bestFit="1" customWidth="1"/>
    <col min="3" max="3" width="15" style="12" customWidth="1"/>
    <col min="4" max="4" width="13" style="12" customWidth="1"/>
    <col min="5" max="5" width="13.5" style="12" customWidth="1"/>
    <col min="6" max="6" width="13.08203125" style="12" customWidth="1"/>
    <col min="7" max="7" width="11" style="12"/>
    <col min="8" max="8" width="18.5" style="12" bestFit="1" customWidth="1"/>
    <col min="9" max="16384" width="11" style="12"/>
  </cols>
  <sheetData>
    <row r="1" spans="2:8" x14ac:dyDescent="0.35">
      <c r="H1" s="118" t="s">
        <v>321</v>
      </c>
    </row>
    <row r="2" spans="2:8" ht="18" x14ac:dyDescent="0.4">
      <c r="B2" s="11" t="s">
        <v>43</v>
      </c>
      <c r="H2" s="107"/>
    </row>
    <row r="4" spans="2:8" x14ac:dyDescent="0.35">
      <c r="B4" s="17" t="s">
        <v>111</v>
      </c>
      <c r="C4" s="13">
        <v>2018</v>
      </c>
      <c r="D4" s="13">
        <v>2019</v>
      </c>
      <c r="E4" s="14">
        <v>2020</v>
      </c>
      <c r="F4" s="15" t="s">
        <v>335</v>
      </c>
      <c r="G4" s="15" t="s">
        <v>379</v>
      </c>
    </row>
    <row r="5" spans="2:8" s="196" customFormat="1" x14ac:dyDescent="0.35">
      <c r="B5" s="197" t="s">
        <v>29</v>
      </c>
      <c r="C5" s="109">
        <v>164626</v>
      </c>
      <c r="D5" s="109">
        <v>172204</v>
      </c>
      <c r="E5" s="109">
        <v>172304</v>
      </c>
      <c r="F5" s="269">
        <v>190545</v>
      </c>
      <c r="G5" s="248">
        <v>198399</v>
      </c>
    </row>
    <row r="6" spans="2:8" x14ac:dyDescent="0.35">
      <c r="B6" s="249" t="s">
        <v>30</v>
      </c>
      <c r="C6" s="250" t="s">
        <v>31</v>
      </c>
      <c r="D6" s="251">
        <v>7578</v>
      </c>
      <c r="E6" s="251">
        <v>100</v>
      </c>
      <c r="F6" s="270">
        <v>18241</v>
      </c>
      <c r="G6" s="252">
        <f>G5-F5</f>
        <v>7854</v>
      </c>
    </row>
    <row r="8" spans="2:8" x14ac:dyDescent="0.35">
      <c r="B8" s="16"/>
      <c r="D8" s="267"/>
    </row>
  </sheetData>
  <hyperlinks>
    <hyperlink ref="H1" location="'Cotisants par province'!A1" display="Variable suivante" xr:uid="{00000000-0004-0000-0200-000000000000}"/>
  </hyperlinks>
  <pageMargins left="0.7" right="0.7" top="0.75" bottom="0.75" header="0.3" footer="0.3"/>
  <ignoredErrors>
    <ignoredError sqref="F4:G4" numberStoredAsText="1"/>
  </ignoredError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euil48">
    <tabColor theme="0"/>
  </sheetPr>
  <dimension ref="A1:G25"/>
  <sheetViews>
    <sheetView showGridLines="0" workbookViewId="0">
      <selection activeCell="F1" sqref="F1"/>
    </sheetView>
  </sheetViews>
  <sheetFormatPr baseColWidth="10" defaultColWidth="11" defaultRowHeight="15.5" x14ac:dyDescent="0.35"/>
  <cols>
    <col min="1" max="1" width="11" style="12"/>
    <col min="2" max="2" width="33.75" style="12" bestFit="1" customWidth="1"/>
    <col min="3" max="3" width="16.25" style="12" bestFit="1" customWidth="1"/>
    <col min="4" max="4" width="16.5" style="12" bestFit="1" customWidth="1"/>
    <col min="5" max="5" width="11" style="12"/>
    <col min="6" max="6" width="16.33203125" style="12" bestFit="1" customWidth="1"/>
    <col min="7" max="7" width="13.58203125" style="12" bestFit="1" customWidth="1"/>
    <col min="8" max="16384" width="11" style="12"/>
  </cols>
  <sheetData>
    <row r="1" spans="1:7" x14ac:dyDescent="0.35">
      <c r="F1" s="118" t="s">
        <v>321</v>
      </c>
    </row>
    <row r="2" spans="1:7" ht="18" x14ac:dyDescent="0.4">
      <c r="B2" s="11" t="s">
        <v>368</v>
      </c>
      <c r="F2" s="106"/>
    </row>
    <row r="4" spans="1:7" x14ac:dyDescent="0.35">
      <c r="B4" s="17" t="s">
        <v>143</v>
      </c>
      <c r="C4" s="102">
        <v>44196</v>
      </c>
      <c r="D4" s="102">
        <v>44561</v>
      </c>
      <c r="E4" s="102">
        <v>44926</v>
      </c>
    </row>
    <row r="5" spans="1:7" x14ac:dyDescent="0.35">
      <c r="B5" s="7" t="s">
        <v>144</v>
      </c>
      <c r="C5" s="154">
        <v>33.299999999999997</v>
      </c>
      <c r="D5" s="154">
        <v>34.1</v>
      </c>
      <c r="E5" s="189">
        <v>56</v>
      </c>
    </row>
    <row r="6" spans="1:7" x14ac:dyDescent="0.35">
      <c r="B6" s="7" t="s">
        <v>145</v>
      </c>
      <c r="C6" s="154">
        <v>7.2</v>
      </c>
      <c r="D6" s="154">
        <v>7.5</v>
      </c>
      <c r="E6" s="189">
        <v>6.2</v>
      </c>
    </row>
    <row r="7" spans="1:7" x14ac:dyDescent="0.35">
      <c r="B7" s="7" t="s">
        <v>146</v>
      </c>
      <c r="C7" s="154">
        <v>1.6</v>
      </c>
      <c r="D7" s="154">
        <v>1.6</v>
      </c>
      <c r="E7" s="189">
        <v>20.399999999999999</v>
      </c>
    </row>
    <row r="8" spans="1:7" x14ac:dyDescent="0.35">
      <c r="B8" s="7" t="s">
        <v>147</v>
      </c>
      <c r="C8" s="154">
        <v>0.2</v>
      </c>
      <c r="D8" s="154">
        <v>0.3</v>
      </c>
      <c r="E8" s="189">
        <v>0.4</v>
      </c>
    </row>
    <row r="9" spans="1:7" x14ac:dyDescent="0.35">
      <c r="B9" s="7" t="s">
        <v>148</v>
      </c>
      <c r="C9" s="154">
        <v>0.1</v>
      </c>
      <c r="D9" s="154">
        <v>0.1</v>
      </c>
      <c r="E9" s="189">
        <v>0.1</v>
      </c>
    </row>
    <row r="10" spans="1:7" x14ac:dyDescent="0.35">
      <c r="B10" s="7" t="s">
        <v>149</v>
      </c>
      <c r="C10" s="154">
        <v>1.6</v>
      </c>
      <c r="D10" s="154">
        <v>1.9</v>
      </c>
      <c r="E10" s="189">
        <v>3.4</v>
      </c>
    </row>
    <row r="11" spans="1:7" x14ac:dyDescent="0.35">
      <c r="B11" s="7" t="s">
        <v>150</v>
      </c>
      <c r="C11" s="154">
        <v>1.2</v>
      </c>
      <c r="D11" s="154">
        <v>1.7</v>
      </c>
      <c r="E11" s="189">
        <v>3.8</v>
      </c>
    </row>
    <row r="12" spans="1:7" x14ac:dyDescent="0.35">
      <c r="B12" s="7" t="s">
        <v>151</v>
      </c>
      <c r="C12" s="154">
        <v>1.9</v>
      </c>
      <c r="D12" s="154">
        <v>2.2999999999999998</v>
      </c>
      <c r="E12" s="189">
        <v>3.8</v>
      </c>
    </row>
    <row r="13" spans="1:7" x14ac:dyDescent="0.35">
      <c r="B13" s="7" t="s">
        <v>152</v>
      </c>
      <c r="C13" s="154" t="s">
        <v>31</v>
      </c>
      <c r="D13" s="154" t="s">
        <v>31</v>
      </c>
      <c r="E13" s="154" t="s">
        <v>31</v>
      </c>
      <c r="G13" s="12">
        <f>62.2-32.6</f>
        <v>29.6</v>
      </c>
    </row>
    <row r="14" spans="1:7" x14ac:dyDescent="0.35">
      <c r="B14" s="7" t="s">
        <v>153</v>
      </c>
      <c r="C14" s="154">
        <v>0.1</v>
      </c>
      <c r="D14" s="154">
        <v>0.1</v>
      </c>
      <c r="E14" s="189">
        <v>0.7</v>
      </c>
    </row>
    <row r="15" spans="1:7" x14ac:dyDescent="0.35">
      <c r="B15" s="18" t="s">
        <v>154</v>
      </c>
      <c r="C15" s="156" t="s">
        <v>31</v>
      </c>
      <c r="D15" s="156" t="s">
        <v>31</v>
      </c>
      <c r="E15" s="156" t="s">
        <v>31</v>
      </c>
    </row>
    <row r="16" spans="1:7" x14ac:dyDescent="0.35">
      <c r="A16" s="16"/>
      <c r="B16" s="72" t="s">
        <v>155</v>
      </c>
      <c r="C16" s="191">
        <v>33.9</v>
      </c>
      <c r="D16" s="191">
        <v>33.6</v>
      </c>
      <c r="E16" s="192">
        <v>29.6</v>
      </c>
    </row>
    <row r="17" spans="1:7" x14ac:dyDescent="0.35">
      <c r="B17" s="7" t="s">
        <v>156</v>
      </c>
      <c r="C17" s="154">
        <v>9.1201649999999995E-3</v>
      </c>
      <c r="D17" s="154">
        <v>1.5879491999999999E-2</v>
      </c>
      <c r="E17" s="189">
        <v>0</v>
      </c>
      <c r="G17" s="268"/>
    </row>
    <row r="18" spans="1:7" x14ac:dyDescent="0.35">
      <c r="B18" s="18" t="s">
        <v>157</v>
      </c>
      <c r="C18" s="156">
        <v>0.5</v>
      </c>
      <c r="D18" s="156">
        <v>0.5</v>
      </c>
      <c r="E18" s="190">
        <v>1.7</v>
      </c>
    </row>
    <row r="19" spans="1:7" x14ac:dyDescent="0.35">
      <c r="A19" s="16"/>
      <c r="B19" s="72" t="s">
        <v>158</v>
      </c>
      <c r="C19" s="191">
        <v>33.4</v>
      </c>
      <c r="D19" s="191">
        <v>33.1</v>
      </c>
      <c r="E19" s="192">
        <v>27.8</v>
      </c>
    </row>
    <row r="20" spans="1:7" x14ac:dyDescent="0.35">
      <c r="B20" s="7" t="s">
        <v>159</v>
      </c>
      <c r="C20" s="154">
        <v>1.4615850000000001E-3</v>
      </c>
      <c r="D20" s="154">
        <v>1.18805E-4</v>
      </c>
      <c r="E20" s="189">
        <v>0</v>
      </c>
      <c r="F20" s="268"/>
    </row>
    <row r="21" spans="1:7" x14ac:dyDescent="0.35">
      <c r="A21" s="16"/>
      <c r="B21" s="7" t="s">
        <v>160</v>
      </c>
      <c r="C21" s="154" t="s">
        <v>31</v>
      </c>
      <c r="D21" s="154" t="s">
        <v>31</v>
      </c>
      <c r="E21" s="189">
        <v>0.5</v>
      </c>
      <c r="F21" s="12" t="s">
        <v>28</v>
      </c>
    </row>
    <row r="22" spans="1:7" x14ac:dyDescent="0.35">
      <c r="B22" s="18" t="s">
        <v>161</v>
      </c>
      <c r="C22" s="156" t="s">
        <v>31</v>
      </c>
      <c r="D22" s="156" t="s">
        <v>31</v>
      </c>
      <c r="E22" s="190">
        <v>0.2</v>
      </c>
    </row>
    <row r="23" spans="1:7" x14ac:dyDescent="0.35">
      <c r="B23" s="72" t="s">
        <v>158</v>
      </c>
      <c r="C23" s="191">
        <v>33.4</v>
      </c>
      <c r="D23" s="191">
        <v>33.1</v>
      </c>
      <c r="E23" s="192">
        <v>28.56</v>
      </c>
    </row>
    <row r="24" spans="1:7" x14ac:dyDescent="0.35">
      <c r="B24" s="31" t="s">
        <v>162</v>
      </c>
      <c r="C24" s="193" t="s">
        <v>31</v>
      </c>
      <c r="D24" s="193" t="s">
        <v>31</v>
      </c>
      <c r="E24" s="193" t="s">
        <v>31</v>
      </c>
      <c r="F24" s="71" t="s">
        <v>28</v>
      </c>
    </row>
    <row r="25" spans="1:7" x14ac:dyDescent="0.35">
      <c r="B25" s="114" t="s">
        <v>163</v>
      </c>
      <c r="C25" s="194">
        <v>33.4</v>
      </c>
      <c r="D25" s="279">
        <v>33.1</v>
      </c>
      <c r="E25" s="195">
        <v>28.56</v>
      </c>
    </row>
  </sheetData>
  <hyperlinks>
    <hyperlink ref="F1" location="Bilan!A1" display="Variable suivante" xr:uid="{00000000-0004-0000-2F00-000000000000}"/>
  </hyperlinks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Feuil49">
    <tabColor theme="0"/>
  </sheetPr>
  <dimension ref="B1:F49"/>
  <sheetViews>
    <sheetView showGridLines="0" workbookViewId="0">
      <selection activeCell="F1" sqref="F1"/>
    </sheetView>
  </sheetViews>
  <sheetFormatPr baseColWidth="10" defaultColWidth="11" defaultRowHeight="15.5" x14ac:dyDescent="0.35"/>
  <cols>
    <col min="1" max="1" width="11" style="12"/>
    <col min="2" max="2" width="44.75" style="12" bestFit="1" customWidth="1"/>
    <col min="3" max="3" width="11.08203125" style="12" bestFit="1" customWidth="1"/>
    <col min="4" max="5" width="11.25" style="12" bestFit="1" customWidth="1"/>
    <col min="6" max="6" width="19" style="12" bestFit="1" customWidth="1"/>
    <col min="7" max="16384" width="11" style="12"/>
  </cols>
  <sheetData>
    <row r="1" spans="2:6" x14ac:dyDescent="0.35">
      <c r="F1" s="118" t="s">
        <v>321</v>
      </c>
    </row>
    <row r="2" spans="2:6" ht="18" x14ac:dyDescent="0.4">
      <c r="B2" s="11" t="s">
        <v>274</v>
      </c>
      <c r="F2" s="119" t="s">
        <v>322</v>
      </c>
    </row>
    <row r="4" spans="2:6" x14ac:dyDescent="0.35">
      <c r="B4" s="202" t="s">
        <v>164</v>
      </c>
      <c r="C4" s="203">
        <v>44196</v>
      </c>
      <c r="D4" s="203">
        <v>44561</v>
      </c>
      <c r="E4" s="203">
        <v>44926</v>
      </c>
    </row>
    <row r="5" spans="2:6" s="196" customFormat="1" x14ac:dyDescent="0.35">
      <c r="B5" s="147" t="s">
        <v>165</v>
      </c>
      <c r="C5" s="147"/>
      <c r="D5" s="280"/>
      <c r="E5" s="206"/>
    </row>
    <row r="6" spans="2:6" s="196" customFormat="1" x14ac:dyDescent="0.35">
      <c r="B6" s="197" t="s">
        <v>166</v>
      </c>
      <c r="C6" s="198"/>
      <c r="D6" s="281"/>
      <c r="E6" s="207"/>
    </row>
    <row r="7" spans="2:6" x14ac:dyDescent="0.35">
      <c r="B7" s="7" t="s">
        <v>167</v>
      </c>
      <c r="C7" s="154">
        <v>227.84661399999999</v>
      </c>
      <c r="D7" s="282">
        <v>570.26379899999995</v>
      </c>
      <c r="E7" s="155" t="s">
        <v>910</v>
      </c>
    </row>
    <row r="8" spans="2:6" x14ac:dyDescent="0.35">
      <c r="B8" s="7" t="s">
        <v>168</v>
      </c>
      <c r="C8" s="154">
        <v>222.156372</v>
      </c>
      <c r="D8" s="282">
        <v>1920.933687</v>
      </c>
      <c r="E8" s="155">
        <v>585.73</v>
      </c>
    </row>
    <row r="9" spans="2:6" x14ac:dyDescent="0.35">
      <c r="B9" s="7" t="s">
        <v>169</v>
      </c>
      <c r="C9" s="154">
        <v>450.00298599999996</v>
      </c>
      <c r="D9" s="282">
        <v>2491.197486</v>
      </c>
      <c r="E9" s="155" t="s">
        <v>911</v>
      </c>
    </row>
    <row r="10" spans="2:6" s="196" customFormat="1" x14ac:dyDescent="0.35">
      <c r="B10" s="197" t="s">
        <v>170</v>
      </c>
      <c r="C10" s="198"/>
      <c r="D10" s="281"/>
      <c r="E10" s="207"/>
    </row>
    <row r="11" spans="2:6" x14ac:dyDescent="0.35">
      <c r="B11" s="7" t="s">
        <v>171</v>
      </c>
      <c r="C11" s="154">
        <v>809.82129699999996</v>
      </c>
      <c r="D11" s="282">
        <v>1886.4493170000001</v>
      </c>
      <c r="E11" s="155" t="s">
        <v>912</v>
      </c>
    </row>
    <row r="12" spans="2:6" x14ac:dyDescent="0.35">
      <c r="B12" s="7" t="s">
        <v>369</v>
      </c>
      <c r="C12" s="154">
        <v>108.79671999999999</v>
      </c>
      <c r="D12" s="282">
        <v>3033.2872670000002</v>
      </c>
      <c r="E12" s="155">
        <v>7.58</v>
      </c>
    </row>
    <row r="13" spans="2:6" s="196" customFormat="1" x14ac:dyDescent="0.35">
      <c r="B13" s="197" t="s">
        <v>172</v>
      </c>
      <c r="C13" s="198">
        <v>918.61801700000001</v>
      </c>
      <c r="D13" s="281">
        <v>4919.7365840000002</v>
      </c>
      <c r="E13" s="207" t="s">
        <v>913</v>
      </c>
    </row>
    <row r="14" spans="2:6" s="196" customFormat="1" x14ac:dyDescent="0.35">
      <c r="B14" s="7" t="s">
        <v>173</v>
      </c>
      <c r="C14" s="154"/>
      <c r="D14" s="282"/>
      <c r="E14" s="155"/>
    </row>
    <row r="15" spans="2:6" x14ac:dyDescent="0.35">
      <c r="B15" s="7" t="s">
        <v>370</v>
      </c>
      <c r="C15" s="154">
        <v>64237.540440999997</v>
      </c>
      <c r="D15" s="282">
        <v>76867.910415999999</v>
      </c>
      <c r="E15" s="155" t="s">
        <v>914</v>
      </c>
    </row>
    <row r="16" spans="2:6" s="196" customFormat="1" x14ac:dyDescent="0.35">
      <c r="B16" s="151" t="s">
        <v>174</v>
      </c>
      <c r="C16" s="199">
        <v>64237.540440999997</v>
      </c>
      <c r="D16" s="283">
        <v>76867.910415999999</v>
      </c>
      <c r="E16" s="208" t="s">
        <v>914</v>
      </c>
    </row>
    <row r="17" spans="2:5" s="196" customFormat="1" x14ac:dyDescent="0.35">
      <c r="B17" s="150" t="s">
        <v>175</v>
      </c>
      <c r="C17" s="158">
        <v>65606.161443999998</v>
      </c>
      <c r="D17" s="284">
        <v>84278.844486000002</v>
      </c>
      <c r="E17" s="159" t="s">
        <v>915</v>
      </c>
    </row>
    <row r="18" spans="2:5" s="196" customFormat="1" x14ac:dyDescent="0.35">
      <c r="B18" s="148" t="s">
        <v>176</v>
      </c>
      <c r="C18" s="200"/>
      <c r="D18" s="285"/>
      <c r="E18" s="209"/>
    </row>
    <row r="19" spans="2:5" s="196" customFormat="1" x14ac:dyDescent="0.35">
      <c r="B19" s="197" t="s">
        <v>177</v>
      </c>
      <c r="C19" s="198"/>
      <c r="D19" s="281"/>
      <c r="E19" s="207"/>
    </row>
    <row r="20" spans="2:5" x14ac:dyDescent="0.35">
      <c r="B20" s="7" t="s">
        <v>371</v>
      </c>
      <c r="C20" s="154">
        <v>3238.4002890000002</v>
      </c>
      <c r="D20" s="282">
        <v>4370.5962179999997</v>
      </c>
      <c r="E20" s="155">
        <v>255.9</v>
      </c>
    </row>
    <row r="21" spans="2:5" x14ac:dyDescent="0.35">
      <c r="B21" s="7" t="s">
        <v>178</v>
      </c>
      <c r="C21" s="154">
        <v>2380.5929120000001</v>
      </c>
      <c r="D21" s="282">
        <v>2380.5929120000001</v>
      </c>
      <c r="E21" s="155" t="s">
        <v>916</v>
      </c>
    </row>
    <row r="22" spans="2:5" s="196" customFormat="1" x14ac:dyDescent="0.35">
      <c r="B22" s="151" t="s">
        <v>179</v>
      </c>
      <c r="C22" s="199">
        <v>5618.9932010000002</v>
      </c>
      <c r="D22" s="283">
        <v>6751.1891299999997</v>
      </c>
      <c r="E22" s="208" t="s">
        <v>917</v>
      </c>
    </row>
    <row r="23" spans="2:5" s="196" customFormat="1" x14ac:dyDescent="0.35">
      <c r="B23" s="150" t="s">
        <v>180</v>
      </c>
      <c r="C23" s="158">
        <v>5618.9932010000002</v>
      </c>
      <c r="D23" s="284">
        <v>6751.1891299999997</v>
      </c>
      <c r="E23" s="159" t="s">
        <v>917</v>
      </c>
    </row>
    <row r="24" spans="2:5" s="196" customFormat="1" x14ac:dyDescent="0.35">
      <c r="B24" s="148" t="s">
        <v>181</v>
      </c>
      <c r="C24" s="200"/>
      <c r="D24" s="285"/>
      <c r="E24" s="209"/>
    </row>
    <row r="25" spans="2:5" x14ac:dyDescent="0.35">
      <c r="B25" s="73" t="s">
        <v>182</v>
      </c>
      <c r="C25" s="201">
        <v>7584.3425800000005</v>
      </c>
      <c r="D25" s="286">
        <v>18412.507787999999</v>
      </c>
      <c r="E25" s="210" t="s">
        <v>918</v>
      </c>
    </row>
    <row r="26" spans="2:5" s="196" customFormat="1" x14ac:dyDescent="0.35">
      <c r="B26" s="150" t="s">
        <v>183</v>
      </c>
      <c r="C26" s="158">
        <v>7584.3425800000005</v>
      </c>
      <c r="D26" s="284">
        <v>18412.507787999999</v>
      </c>
      <c r="E26" s="159" t="s">
        <v>918</v>
      </c>
    </row>
    <row r="27" spans="2:5" s="196" customFormat="1" x14ac:dyDescent="0.35">
      <c r="B27" s="148" t="s">
        <v>184</v>
      </c>
      <c r="C27" s="200">
        <v>78809.497224999999</v>
      </c>
      <c r="D27" s="285">
        <v>109442.541404</v>
      </c>
      <c r="E27" s="209" t="s">
        <v>919</v>
      </c>
    </row>
    <row r="28" spans="2:5" s="196" customFormat="1" x14ac:dyDescent="0.35">
      <c r="B28" s="204" t="s">
        <v>185</v>
      </c>
      <c r="C28" s="205">
        <v>44196</v>
      </c>
      <c r="D28" s="205">
        <v>44561</v>
      </c>
      <c r="E28" s="205">
        <v>44926</v>
      </c>
    </row>
    <row r="29" spans="2:5" s="196" customFormat="1" x14ac:dyDescent="0.35">
      <c r="B29" s="148" t="s">
        <v>186</v>
      </c>
      <c r="C29" s="200"/>
      <c r="D29" s="285"/>
      <c r="E29" s="209"/>
    </row>
    <row r="30" spans="2:5" x14ac:dyDescent="0.35">
      <c r="B30" s="7" t="s">
        <v>187</v>
      </c>
      <c r="C30" s="154">
        <v>1500</v>
      </c>
      <c r="D30" s="282">
        <v>1500</v>
      </c>
      <c r="E30" s="155" t="s">
        <v>920</v>
      </c>
    </row>
    <row r="31" spans="2:5" x14ac:dyDescent="0.35">
      <c r="B31" s="7" t="s">
        <v>188</v>
      </c>
      <c r="C31" s="154">
        <v>33368.252412000002</v>
      </c>
      <c r="D31" s="282">
        <v>33047.953018</v>
      </c>
      <c r="E31" s="155">
        <v>28559.89</v>
      </c>
    </row>
    <row r="32" spans="2:5" x14ac:dyDescent="0.35">
      <c r="B32" s="7" t="s">
        <v>189</v>
      </c>
      <c r="C32" s="154">
        <v>35865.728481999999</v>
      </c>
      <c r="D32" s="282">
        <v>69233.980893999993</v>
      </c>
      <c r="E32" s="155">
        <v>102281.93</v>
      </c>
    </row>
    <row r="33" spans="2:5" x14ac:dyDescent="0.35">
      <c r="B33" s="7" t="s">
        <v>190</v>
      </c>
      <c r="C33" s="154">
        <v>205.98627300000001</v>
      </c>
      <c r="D33" s="282">
        <v>510.29342500000001</v>
      </c>
      <c r="E33" s="155">
        <v>377.67</v>
      </c>
    </row>
    <row r="34" spans="2:5" x14ac:dyDescent="0.35">
      <c r="B34" s="63" t="s">
        <v>191</v>
      </c>
      <c r="C34" s="157">
        <v>194.93382600000001</v>
      </c>
      <c r="D34" s="287">
        <v>294.89747799999998</v>
      </c>
      <c r="E34" s="160">
        <v>294.89999999999998</v>
      </c>
    </row>
    <row r="35" spans="2:5" s="196" customFormat="1" x14ac:dyDescent="0.35">
      <c r="B35" s="150" t="s">
        <v>192</v>
      </c>
      <c r="C35" s="158">
        <v>71134.900993000003</v>
      </c>
      <c r="D35" s="284">
        <v>104587.12481499999</v>
      </c>
      <c r="E35" s="159" t="s">
        <v>921</v>
      </c>
    </row>
    <row r="36" spans="2:5" s="196" customFormat="1" x14ac:dyDescent="0.35">
      <c r="B36" s="148" t="s">
        <v>193</v>
      </c>
      <c r="C36" s="200"/>
      <c r="D36" s="285"/>
      <c r="E36" s="209"/>
    </row>
    <row r="37" spans="2:5" x14ac:dyDescent="0.35">
      <c r="B37" s="7" t="s">
        <v>194</v>
      </c>
      <c r="C37" s="154" t="s">
        <v>31</v>
      </c>
      <c r="D37" s="282" t="s">
        <v>31</v>
      </c>
      <c r="E37" s="155"/>
    </row>
    <row r="38" spans="2:5" x14ac:dyDescent="0.35">
      <c r="B38" s="63" t="s">
        <v>195</v>
      </c>
      <c r="C38" s="157">
        <v>506.31248399999998</v>
      </c>
      <c r="D38" s="287">
        <v>506.31248399999998</v>
      </c>
      <c r="E38" s="160">
        <v>0</v>
      </c>
    </row>
    <row r="39" spans="2:5" s="196" customFormat="1" x14ac:dyDescent="0.35">
      <c r="B39" s="150" t="s">
        <v>196</v>
      </c>
      <c r="C39" s="158">
        <v>506.31248399999998</v>
      </c>
      <c r="D39" s="284">
        <v>506.31248399999998</v>
      </c>
      <c r="E39" s="159">
        <v>0</v>
      </c>
    </row>
    <row r="40" spans="2:5" s="196" customFormat="1" x14ac:dyDescent="0.35">
      <c r="B40" s="148" t="s">
        <v>197</v>
      </c>
      <c r="C40" s="200"/>
      <c r="D40" s="285"/>
      <c r="E40" s="209"/>
    </row>
    <row r="41" spans="2:5" x14ac:dyDescent="0.35">
      <c r="B41" s="7" t="s">
        <v>198</v>
      </c>
      <c r="C41" s="154">
        <v>16.909033000000001</v>
      </c>
      <c r="D41" s="282" t="s">
        <v>31</v>
      </c>
      <c r="E41" s="155">
        <v>115.92</v>
      </c>
    </row>
    <row r="42" spans="2:5" x14ac:dyDescent="0.35">
      <c r="B42" s="7" t="s">
        <v>199</v>
      </c>
      <c r="C42" s="154" t="s">
        <v>31</v>
      </c>
      <c r="D42" s="282" t="s">
        <v>31</v>
      </c>
      <c r="E42" s="155"/>
    </row>
    <row r="43" spans="2:5" x14ac:dyDescent="0.35">
      <c r="B43" s="7" t="s">
        <v>200</v>
      </c>
      <c r="C43" s="154">
        <v>18.860849999999999</v>
      </c>
      <c r="D43" s="282">
        <v>20.397724</v>
      </c>
      <c r="E43" s="155"/>
    </row>
    <row r="44" spans="2:5" x14ac:dyDescent="0.35">
      <c r="B44" s="7" t="s">
        <v>201</v>
      </c>
      <c r="C44" s="154">
        <v>214.01037600000001</v>
      </c>
      <c r="D44" s="282">
        <v>335.20934399999999</v>
      </c>
      <c r="E44" s="155">
        <v>647.4</v>
      </c>
    </row>
    <row r="45" spans="2:5" x14ac:dyDescent="0.35">
      <c r="B45" s="7" t="s">
        <v>372</v>
      </c>
      <c r="C45" s="154" t="s">
        <v>31</v>
      </c>
      <c r="D45" s="282" t="s">
        <v>31</v>
      </c>
      <c r="E45" s="155"/>
    </row>
    <row r="46" spans="2:5" x14ac:dyDescent="0.35">
      <c r="B46" s="7" t="s">
        <v>202</v>
      </c>
      <c r="C46" s="154">
        <v>2380.5929120000001</v>
      </c>
      <c r="D46" s="282">
        <v>2380.592913</v>
      </c>
      <c r="E46" s="155" t="s">
        <v>916</v>
      </c>
    </row>
    <row r="47" spans="2:5" x14ac:dyDescent="0.35">
      <c r="B47" s="63" t="s">
        <v>203</v>
      </c>
      <c r="C47" s="157">
        <v>4537.9105769999996</v>
      </c>
      <c r="D47" s="287">
        <v>1612.9041239999999</v>
      </c>
      <c r="E47" s="160" t="s">
        <v>922</v>
      </c>
    </row>
    <row r="48" spans="2:5" s="196" customFormat="1" x14ac:dyDescent="0.35">
      <c r="B48" s="150" t="s">
        <v>204</v>
      </c>
      <c r="C48" s="158">
        <v>7168.2837479999998</v>
      </c>
      <c r="D48" s="284">
        <v>4349.1041049999994</v>
      </c>
      <c r="E48" s="159" t="s">
        <v>923</v>
      </c>
    </row>
    <row r="49" spans="2:5" s="196" customFormat="1" x14ac:dyDescent="0.35">
      <c r="B49" s="148" t="s">
        <v>205</v>
      </c>
      <c r="C49" s="200">
        <v>78809.497224999999</v>
      </c>
      <c r="D49" s="285">
        <v>109442.54140399999</v>
      </c>
      <c r="E49" s="209" t="s">
        <v>919</v>
      </c>
    </row>
  </sheetData>
  <hyperlinks>
    <hyperlink ref="F1" location="'Indicateurs de performance'!A1" display="Variable suivante" xr:uid="{00000000-0004-0000-3000-000000000000}"/>
    <hyperlink ref="F2" location="'Compte de résultats'!A1" display="Variable précédente" xr:uid="{00000000-0004-0000-3000-000001000000}"/>
  </hyperlinks>
  <pageMargins left="0.7" right="0.7" top="0.75" bottom="0.75" header="0.3" footer="0.3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euil50">
    <tabColor theme="0"/>
  </sheetPr>
  <dimension ref="B1:G14"/>
  <sheetViews>
    <sheetView showGridLines="0" workbookViewId="0">
      <selection activeCell="G1" sqref="G1"/>
    </sheetView>
  </sheetViews>
  <sheetFormatPr baseColWidth="10" defaultColWidth="11" defaultRowHeight="15.5" x14ac:dyDescent="0.35"/>
  <cols>
    <col min="1" max="1" width="11" style="12"/>
    <col min="2" max="2" width="58.75" style="12" bestFit="1" customWidth="1"/>
    <col min="3" max="3" width="21.58203125" style="12" bestFit="1" customWidth="1"/>
    <col min="4" max="6" width="11" style="12"/>
    <col min="7" max="7" width="19" style="12" bestFit="1" customWidth="1"/>
    <col min="8" max="16384" width="11" style="12"/>
  </cols>
  <sheetData>
    <row r="1" spans="2:7" x14ac:dyDescent="0.35">
      <c r="G1" s="118" t="s">
        <v>321</v>
      </c>
    </row>
    <row r="2" spans="2:7" ht="18" x14ac:dyDescent="0.4">
      <c r="B2" s="11" t="s">
        <v>18</v>
      </c>
      <c r="G2" s="119" t="s">
        <v>322</v>
      </c>
    </row>
    <row r="4" spans="2:7" x14ac:dyDescent="0.35">
      <c r="B4" s="17" t="s">
        <v>206</v>
      </c>
      <c r="C4" s="21" t="s">
        <v>207</v>
      </c>
      <c r="D4" s="13">
        <v>2020</v>
      </c>
      <c r="E4" s="13">
        <v>2021</v>
      </c>
      <c r="F4" s="13">
        <v>2022</v>
      </c>
    </row>
    <row r="5" spans="2:7" x14ac:dyDescent="0.35">
      <c r="B5" s="7" t="s">
        <v>208</v>
      </c>
      <c r="C5" s="7" t="s">
        <v>209</v>
      </c>
      <c r="D5" s="10">
        <v>0.13730000000000001</v>
      </c>
      <c r="E5" s="288">
        <v>0.14910000000000001</v>
      </c>
      <c r="F5" s="211">
        <v>0.15609999999999999</v>
      </c>
    </row>
    <row r="6" spans="2:7" x14ac:dyDescent="0.35">
      <c r="B6" s="7" t="s">
        <v>210</v>
      </c>
      <c r="C6" s="7" t="s">
        <v>211</v>
      </c>
      <c r="D6" s="10">
        <v>0.33600000000000002</v>
      </c>
      <c r="E6" s="289">
        <v>0.36880000000000002</v>
      </c>
      <c r="F6" s="74">
        <v>0.39</v>
      </c>
    </row>
    <row r="7" spans="2:7" x14ac:dyDescent="0.35">
      <c r="B7" s="7" t="s">
        <v>212</v>
      </c>
      <c r="C7" s="7" t="s">
        <v>213</v>
      </c>
      <c r="D7" s="10">
        <v>1.002</v>
      </c>
      <c r="E7" s="290">
        <v>0.96909999999999996</v>
      </c>
      <c r="F7" s="75">
        <v>0.51</v>
      </c>
    </row>
    <row r="8" spans="2:7" x14ac:dyDescent="0.35">
      <c r="B8" s="7" t="s">
        <v>214</v>
      </c>
      <c r="C8" s="7" t="s">
        <v>215</v>
      </c>
      <c r="D8" s="8">
        <v>38.39</v>
      </c>
      <c r="E8" s="291">
        <v>45.37</v>
      </c>
      <c r="F8" s="329">
        <v>5.41</v>
      </c>
    </row>
    <row r="9" spans="2:7" x14ac:dyDescent="0.35">
      <c r="B9" s="18" t="s">
        <v>216</v>
      </c>
      <c r="C9" s="19" t="s">
        <v>217</v>
      </c>
      <c r="D9" s="45">
        <v>5.6509999999999998</v>
      </c>
      <c r="E9" s="292">
        <v>4.8872999999999998</v>
      </c>
      <c r="F9" s="76">
        <v>1.8292999999999999</v>
      </c>
    </row>
    <row r="14" spans="2:7" x14ac:dyDescent="0.35">
      <c r="C14" s="12" t="s">
        <v>28</v>
      </c>
    </row>
  </sheetData>
  <hyperlinks>
    <hyperlink ref="G1" location="Revenus!A1" display="Variable suivante" xr:uid="{00000000-0004-0000-3100-000000000000}"/>
    <hyperlink ref="G2" location="Bilan!A1" display="Variable précédente" xr:uid="{00000000-0004-0000-3100-000001000000}"/>
  </hyperlinks>
  <pageMargins left="0.7" right="0.7" top="0.75" bottom="0.75" header="0.3" footer="0.3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euil51">
    <tabColor theme="0"/>
  </sheetPr>
  <dimension ref="B1:F10"/>
  <sheetViews>
    <sheetView showGridLines="0" workbookViewId="0">
      <selection activeCell="F1" sqref="F1"/>
    </sheetView>
  </sheetViews>
  <sheetFormatPr baseColWidth="10" defaultColWidth="11" defaultRowHeight="15.5" x14ac:dyDescent="0.35"/>
  <cols>
    <col min="1" max="1" width="11" style="12"/>
    <col min="2" max="2" width="32.58203125" style="12" bestFit="1" customWidth="1"/>
    <col min="3" max="3" width="17.33203125" style="12" customWidth="1"/>
    <col min="4" max="4" width="16.08203125" style="12" customWidth="1"/>
    <col min="5" max="5" width="11" style="12"/>
    <col min="6" max="6" width="19" style="12" bestFit="1" customWidth="1"/>
    <col min="7" max="16384" width="11" style="12"/>
  </cols>
  <sheetData>
    <row r="1" spans="2:6" x14ac:dyDescent="0.35">
      <c r="F1" s="118" t="s">
        <v>321</v>
      </c>
    </row>
    <row r="2" spans="2:6" ht="18" x14ac:dyDescent="0.4">
      <c r="B2" s="11" t="s">
        <v>373</v>
      </c>
      <c r="F2" s="119" t="s">
        <v>322</v>
      </c>
    </row>
    <row r="4" spans="2:6" x14ac:dyDescent="0.35">
      <c r="B4" s="17" t="s">
        <v>111</v>
      </c>
      <c r="C4" s="13">
        <v>2020</v>
      </c>
      <c r="D4" s="13">
        <v>2021</v>
      </c>
      <c r="E4" s="13">
        <v>2022</v>
      </c>
    </row>
    <row r="5" spans="2:6" x14ac:dyDescent="0.35">
      <c r="B5" s="7" t="s">
        <v>144</v>
      </c>
      <c r="C5" s="154">
        <v>33.299999999999997</v>
      </c>
      <c r="D5" s="282">
        <v>34.1</v>
      </c>
      <c r="E5" s="212">
        <v>56</v>
      </c>
    </row>
    <row r="6" spans="2:6" x14ac:dyDescent="0.35">
      <c r="B6" s="18" t="s">
        <v>145</v>
      </c>
      <c r="C6" s="156">
        <v>7.2</v>
      </c>
      <c r="D6" s="293">
        <v>7.5</v>
      </c>
      <c r="E6" s="213">
        <v>6.2</v>
      </c>
    </row>
    <row r="7" spans="2:6" x14ac:dyDescent="0.35">
      <c r="B7" s="114" t="s">
        <v>218</v>
      </c>
      <c r="C7" s="194">
        <v>40.5</v>
      </c>
      <c r="D7" s="194">
        <v>41.6</v>
      </c>
      <c r="E7" s="214">
        <v>62.2</v>
      </c>
    </row>
    <row r="8" spans="2:6" x14ac:dyDescent="0.35">
      <c r="B8" s="239" t="s">
        <v>30</v>
      </c>
      <c r="C8" s="244">
        <v>14.1</v>
      </c>
      <c r="D8" s="294">
        <v>1</v>
      </c>
      <c r="E8" s="245">
        <v>20.7</v>
      </c>
    </row>
    <row r="9" spans="2:6" x14ac:dyDescent="0.35">
      <c r="B9" s="239" t="s">
        <v>219</v>
      </c>
      <c r="C9" s="242">
        <v>0.53409090909090906</v>
      </c>
      <c r="D9" s="295">
        <v>2.4691358024691357E-2</v>
      </c>
      <c r="E9" s="243">
        <v>0.497</v>
      </c>
    </row>
    <row r="10" spans="2:6" x14ac:dyDescent="0.35">
      <c r="C10" s="246"/>
      <c r="D10" s="246"/>
    </row>
  </sheetData>
  <hyperlinks>
    <hyperlink ref="F1" location="Charges!A1" display="Variable suivante" xr:uid="{00000000-0004-0000-3200-000000000000}"/>
    <hyperlink ref="F2" location="'Indicateurs de performance'!A1" display="Variable précédente" xr:uid="{00000000-0004-0000-3200-000001000000}"/>
  </hyperlinks>
  <pageMargins left="0.7" right="0.7" top="0.75" bottom="0.75" header="0.3" footer="0.3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Feuil52">
    <tabColor theme="0"/>
  </sheetPr>
  <dimension ref="B1:F11"/>
  <sheetViews>
    <sheetView showGridLines="0" workbookViewId="0">
      <selection activeCell="F1" sqref="F1"/>
    </sheetView>
  </sheetViews>
  <sheetFormatPr baseColWidth="10" defaultColWidth="11" defaultRowHeight="15.5" x14ac:dyDescent="0.35"/>
  <cols>
    <col min="1" max="1" width="11" style="12"/>
    <col min="2" max="2" width="32" style="12" bestFit="1" customWidth="1"/>
    <col min="3" max="3" width="16.5" style="12" customWidth="1"/>
    <col min="4" max="4" width="16.08203125" style="12" customWidth="1"/>
    <col min="5" max="5" width="11" style="12"/>
    <col min="6" max="6" width="19" style="12" bestFit="1" customWidth="1"/>
    <col min="7" max="16384" width="11" style="12"/>
  </cols>
  <sheetData>
    <row r="1" spans="2:6" x14ac:dyDescent="0.35">
      <c r="F1" s="118" t="s">
        <v>321</v>
      </c>
    </row>
    <row r="2" spans="2:6" ht="18" x14ac:dyDescent="0.4">
      <c r="B2" s="11" t="s">
        <v>374</v>
      </c>
      <c r="F2" s="119" t="s">
        <v>322</v>
      </c>
    </row>
    <row r="4" spans="2:6" x14ac:dyDescent="0.35">
      <c r="B4" s="17" t="s">
        <v>111</v>
      </c>
      <c r="C4" s="13">
        <v>2020</v>
      </c>
      <c r="D4" s="13">
        <v>2021</v>
      </c>
      <c r="E4" s="13">
        <v>2022</v>
      </c>
    </row>
    <row r="5" spans="2:6" x14ac:dyDescent="0.35">
      <c r="B5" s="7" t="s">
        <v>146</v>
      </c>
      <c r="C5" s="154">
        <v>1.6</v>
      </c>
      <c r="D5" s="282">
        <v>1.6</v>
      </c>
      <c r="E5" s="212">
        <v>20.399999999999999</v>
      </c>
    </row>
    <row r="6" spans="2:6" x14ac:dyDescent="0.35">
      <c r="B6" s="18" t="s">
        <v>220</v>
      </c>
      <c r="C6" s="156">
        <v>5.6</v>
      </c>
      <c r="D6" s="293">
        <v>6.9</v>
      </c>
      <c r="E6" s="213">
        <v>14</v>
      </c>
    </row>
    <row r="7" spans="2:6" x14ac:dyDescent="0.35">
      <c r="B7" s="114" t="s">
        <v>221</v>
      </c>
      <c r="C7" s="215">
        <v>7.2</v>
      </c>
      <c r="D7" s="194">
        <v>8.5</v>
      </c>
      <c r="E7" s="214">
        <v>34.4</v>
      </c>
    </row>
    <row r="8" spans="2:6" x14ac:dyDescent="0.35">
      <c r="B8" s="239" t="s">
        <v>30</v>
      </c>
      <c r="C8" s="244">
        <v>1.8</v>
      </c>
      <c r="D8" s="294">
        <v>1.3</v>
      </c>
      <c r="E8" s="245">
        <v>25.9</v>
      </c>
    </row>
    <row r="9" spans="2:6" x14ac:dyDescent="0.35">
      <c r="B9" s="239" t="s">
        <v>219</v>
      </c>
      <c r="C9" s="242">
        <v>0.33333333333333331</v>
      </c>
      <c r="D9" s="295">
        <v>0.180555555555556</v>
      </c>
      <c r="E9" s="243">
        <v>3.04</v>
      </c>
    </row>
    <row r="11" spans="2:6" x14ac:dyDescent="0.35">
      <c r="C11" s="246"/>
      <c r="D11" s="246"/>
    </row>
  </sheetData>
  <hyperlinks>
    <hyperlink ref="F1" location="'Résulat net après impôt'!A1" display="Variable suivante" xr:uid="{00000000-0004-0000-3300-000000000000}"/>
    <hyperlink ref="F2" location="Revenus!A1" display="Variable précédente" xr:uid="{00000000-0004-0000-3300-000001000000}"/>
  </hyperlinks>
  <pageMargins left="0.7" right="0.7" top="0.75" bottom="0.75" header="0.3" footer="0.3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Feuil53">
    <tabColor theme="0"/>
  </sheetPr>
  <dimension ref="B1:F8"/>
  <sheetViews>
    <sheetView showGridLines="0" workbookViewId="0">
      <selection activeCell="F1" sqref="F1"/>
    </sheetView>
  </sheetViews>
  <sheetFormatPr baseColWidth="10" defaultColWidth="11" defaultRowHeight="15.5" x14ac:dyDescent="0.35"/>
  <cols>
    <col min="1" max="1" width="11" style="12"/>
    <col min="2" max="2" width="20" style="12" customWidth="1"/>
    <col min="3" max="3" width="15.75" style="12" customWidth="1"/>
    <col min="4" max="4" width="16.08203125" style="12" customWidth="1"/>
    <col min="5" max="5" width="11" style="12"/>
    <col min="6" max="6" width="19" style="12" bestFit="1" customWidth="1"/>
    <col min="7" max="16384" width="11" style="12"/>
  </cols>
  <sheetData>
    <row r="1" spans="2:6" x14ac:dyDescent="0.35">
      <c r="F1" s="118" t="s">
        <v>321</v>
      </c>
    </row>
    <row r="2" spans="2:6" ht="18" x14ac:dyDescent="0.4">
      <c r="B2" s="11" t="s">
        <v>375</v>
      </c>
      <c r="F2" s="119" t="s">
        <v>322</v>
      </c>
    </row>
    <row r="4" spans="2:6" x14ac:dyDescent="0.35">
      <c r="B4" s="17" t="s">
        <v>111</v>
      </c>
      <c r="C4" s="13">
        <v>2020</v>
      </c>
      <c r="D4" s="13">
        <v>2021</v>
      </c>
      <c r="E4" s="13">
        <v>2022</v>
      </c>
    </row>
    <row r="5" spans="2:6" x14ac:dyDescent="0.35">
      <c r="B5" s="114" t="s">
        <v>40</v>
      </c>
      <c r="C5" s="103">
        <v>33.4</v>
      </c>
      <c r="D5" s="104">
        <v>33.1</v>
      </c>
      <c r="E5" s="216">
        <v>28.6</v>
      </c>
    </row>
    <row r="6" spans="2:6" x14ac:dyDescent="0.35">
      <c r="B6" s="239" t="s">
        <v>30</v>
      </c>
      <c r="C6" s="240">
        <v>12.3</v>
      </c>
      <c r="D6" s="296">
        <v>-0.3</v>
      </c>
      <c r="E6" s="241">
        <v>-4.5</v>
      </c>
    </row>
    <row r="7" spans="2:6" x14ac:dyDescent="0.35">
      <c r="B7" s="239" t="s">
        <v>219</v>
      </c>
      <c r="C7" s="242">
        <v>0.58293838862559244</v>
      </c>
      <c r="D7" s="295">
        <v>-8.9820359281437123E-3</v>
      </c>
      <c r="E7" s="243">
        <v>-0.1358</v>
      </c>
    </row>
    <row r="8" spans="2:6" x14ac:dyDescent="0.35">
      <c r="C8" s="246"/>
      <c r="D8" s="246"/>
    </row>
  </sheetData>
  <hyperlinks>
    <hyperlink ref="F1" location="'Dépôts à terme'!A1" display="Variable suivante" xr:uid="{00000000-0004-0000-3400-000000000000}"/>
    <hyperlink ref="F2" location="Charges!A1" display="Variable précédente" xr:uid="{00000000-0004-0000-3400-000001000000}"/>
  </hyperlinks>
  <pageMargins left="0.7" right="0.7" top="0.75" bottom="0.75" header="0.3" footer="0.3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euil54">
    <tabColor theme="0"/>
  </sheetPr>
  <dimension ref="B1:G9"/>
  <sheetViews>
    <sheetView showGridLines="0" workbookViewId="0"/>
  </sheetViews>
  <sheetFormatPr baseColWidth="10" defaultColWidth="11" defaultRowHeight="15.5" x14ac:dyDescent="0.35"/>
  <cols>
    <col min="1" max="1" width="11" style="12"/>
    <col min="2" max="2" width="18.25" style="12" customWidth="1"/>
    <col min="3" max="6" width="11" style="12"/>
    <col min="7" max="7" width="19" style="12" bestFit="1" customWidth="1"/>
    <col min="8" max="16384" width="11" style="12"/>
  </cols>
  <sheetData>
    <row r="1" spans="2:7" x14ac:dyDescent="0.35">
      <c r="G1" s="119" t="s">
        <v>322</v>
      </c>
    </row>
    <row r="2" spans="2:7" ht="18" x14ac:dyDescent="0.4">
      <c r="B2" s="11" t="s">
        <v>275</v>
      </c>
    </row>
    <row r="4" spans="2:7" x14ac:dyDescent="0.35">
      <c r="B4" s="17" t="s">
        <v>111</v>
      </c>
      <c r="C4" s="13">
        <v>2019</v>
      </c>
      <c r="D4" s="13">
        <v>2020</v>
      </c>
      <c r="E4" s="13">
        <v>2021</v>
      </c>
      <c r="F4" s="13">
        <v>2022</v>
      </c>
    </row>
    <row r="5" spans="2:7" x14ac:dyDescent="0.35">
      <c r="B5" s="239" t="s">
        <v>222</v>
      </c>
      <c r="C5" s="240">
        <v>20.100000000000001</v>
      </c>
      <c r="D5" s="296">
        <v>30.6</v>
      </c>
      <c r="E5" s="240">
        <v>44.8</v>
      </c>
      <c r="F5" s="312">
        <v>40.5</v>
      </c>
    </row>
    <row r="6" spans="2:7" x14ac:dyDescent="0.35">
      <c r="B6" s="239" t="s">
        <v>924</v>
      </c>
      <c r="C6" s="240" t="s">
        <v>31</v>
      </c>
      <c r="D6" s="296" t="s">
        <v>31</v>
      </c>
      <c r="E6" s="240" t="s">
        <v>31</v>
      </c>
      <c r="F6" s="312">
        <v>14.1</v>
      </c>
    </row>
    <row r="7" spans="2:7" x14ac:dyDescent="0.35">
      <c r="B7" s="114" t="s">
        <v>40</v>
      </c>
      <c r="C7" s="103">
        <v>20.100000000000001</v>
      </c>
      <c r="D7" s="104">
        <v>30.6</v>
      </c>
      <c r="E7" s="103">
        <v>44.8</v>
      </c>
      <c r="F7" s="105">
        <v>54.7</v>
      </c>
    </row>
    <row r="8" spans="2:7" x14ac:dyDescent="0.35">
      <c r="B8" s="114" t="s">
        <v>30</v>
      </c>
      <c r="C8" s="240" t="s">
        <v>31</v>
      </c>
      <c r="D8" s="296">
        <v>10.5</v>
      </c>
      <c r="E8" s="240">
        <v>14.2</v>
      </c>
      <c r="F8" s="312">
        <v>9.9</v>
      </c>
    </row>
    <row r="9" spans="2:7" x14ac:dyDescent="0.35">
      <c r="B9" s="114" t="s">
        <v>219</v>
      </c>
      <c r="C9" s="217" t="s">
        <v>31</v>
      </c>
      <c r="D9" s="313">
        <v>0.52200000000000002</v>
      </c>
      <c r="E9" s="314">
        <v>0.46400000000000002</v>
      </c>
      <c r="F9" s="315">
        <v>0.22</v>
      </c>
    </row>
  </sheetData>
  <hyperlinks>
    <hyperlink ref="G1" location="'Résulat net après impôt'!A1" display="Variable précédente" xr:uid="{00000000-0004-0000-3500-000000000000}"/>
  </hyperlinks>
  <pageMargins left="0.7" right="0.7" top="0.75" bottom="0.75" header="0.3" footer="0.3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Feuil55">
    <tabColor theme="0"/>
  </sheetPr>
  <dimension ref="B1:H11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1" width="11" style="12"/>
    <col min="2" max="2" width="29.33203125" style="12" bestFit="1" customWidth="1"/>
    <col min="3" max="7" width="11" style="12"/>
    <col min="8" max="8" width="16.33203125" style="12" bestFit="1" customWidth="1"/>
    <col min="9" max="16384" width="11" style="12"/>
  </cols>
  <sheetData>
    <row r="1" spans="2:8" x14ac:dyDescent="0.35">
      <c r="H1" s="118" t="s">
        <v>321</v>
      </c>
    </row>
    <row r="2" spans="2:8" ht="18" x14ac:dyDescent="0.4">
      <c r="B2" s="11" t="s">
        <v>23</v>
      </c>
      <c r="H2" s="106"/>
    </row>
    <row r="4" spans="2:8" x14ac:dyDescent="0.35">
      <c r="B4" s="17" t="s">
        <v>223</v>
      </c>
      <c r="C4" s="13">
        <v>2018</v>
      </c>
      <c r="D4" s="13">
        <v>2019</v>
      </c>
      <c r="E4" s="13">
        <v>2020</v>
      </c>
      <c r="F4" s="13">
        <v>2021</v>
      </c>
      <c r="G4" s="13">
        <v>2022</v>
      </c>
    </row>
    <row r="5" spans="2:8" x14ac:dyDescent="0.35">
      <c r="B5" s="7" t="s">
        <v>224</v>
      </c>
      <c r="C5" s="8">
        <v>32</v>
      </c>
      <c r="D5" s="8">
        <v>37</v>
      </c>
      <c r="E5" s="8">
        <v>58</v>
      </c>
      <c r="F5" s="291">
        <v>64</v>
      </c>
      <c r="G5" s="9">
        <v>116</v>
      </c>
    </row>
    <row r="6" spans="2:8" x14ac:dyDescent="0.35">
      <c r="B6" s="7" t="s">
        <v>225</v>
      </c>
      <c r="C6" s="8">
        <v>3</v>
      </c>
      <c r="D6" s="8">
        <v>3</v>
      </c>
      <c r="E6" s="8" t="s">
        <v>226</v>
      </c>
      <c r="F6" s="291">
        <v>3</v>
      </c>
      <c r="G6" s="9">
        <v>6</v>
      </c>
    </row>
    <row r="7" spans="2:8" x14ac:dyDescent="0.35">
      <c r="B7" s="7" t="s">
        <v>227</v>
      </c>
      <c r="C7" s="8">
        <v>3</v>
      </c>
      <c r="D7" s="8">
        <v>3</v>
      </c>
      <c r="E7" s="8" t="s">
        <v>228</v>
      </c>
      <c r="F7" s="291">
        <v>2</v>
      </c>
      <c r="G7" s="9">
        <v>2</v>
      </c>
    </row>
    <row r="8" spans="2:8" x14ac:dyDescent="0.35">
      <c r="B8" s="7" t="s">
        <v>229</v>
      </c>
      <c r="C8" s="8" t="s">
        <v>231</v>
      </c>
      <c r="D8" s="8" t="s">
        <v>230</v>
      </c>
      <c r="E8" s="8" t="s">
        <v>231</v>
      </c>
      <c r="F8" s="291" t="s">
        <v>231</v>
      </c>
      <c r="G8" s="9" t="s">
        <v>230</v>
      </c>
    </row>
    <row r="9" spans="2:8" x14ac:dyDescent="0.35">
      <c r="B9" s="7" t="s">
        <v>142</v>
      </c>
      <c r="C9" s="8" t="s">
        <v>232</v>
      </c>
      <c r="D9" s="8" t="s">
        <v>233</v>
      </c>
      <c r="E9" s="8" t="s">
        <v>234</v>
      </c>
      <c r="F9" s="291" t="s">
        <v>367</v>
      </c>
      <c r="G9" s="9" t="s">
        <v>925</v>
      </c>
    </row>
    <row r="10" spans="2:8" x14ac:dyDescent="0.35">
      <c r="B10" s="7" t="s">
        <v>235</v>
      </c>
      <c r="C10" s="8" t="s">
        <v>236</v>
      </c>
      <c r="D10" s="8" t="s">
        <v>237</v>
      </c>
      <c r="E10" s="8" t="s">
        <v>238</v>
      </c>
      <c r="F10" s="289">
        <v>0.32800000000000001</v>
      </c>
      <c r="G10" s="74">
        <v>0.34200000000000003</v>
      </c>
    </row>
    <row r="11" spans="2:8" x14ac:dyDescent="0.35">
      <c r="B11" s="18" t="s">
        <v>239</v>
      </c>
      <c r="C11" s="38">
        <v>0.96</v>
      </c>
      <c r="D11" s="38">
        <v>0.97</v>
      </c>
      <c r="E11" s="38">
        <v>0.99</v>
      </c>
      <c r="F11" s="297">
        <v>0.99</v>
      </c>
      <c r="G11" s="77">
        <v>1</v>
      </c>
    </row>
  </sheetData>
  <hyperlinks>
    <hyperlink ref="H1" location="'Effectif général'!A1" display="Variable suivante" xr:uid="{00000000-0004-0000-3600-000000000000}"/>
  </hyperlinks>
  <pageMargins left="0.7" right="0.7" top="0.75" bottom="0.75" header="0.3" footer="0.3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Feuil56">
    <tabColor theme="0"/>
  </sheetPr>
  <dimension ref="B1:H11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2" width="11" style="12"/>
    <col min="3" max="3" width="20" style="12" bestFit="1" customWidth="1"/>
    <col min="4" max="7" width="11" style="12"/>
    <col min="8" max="8" width="19" style="12" bestFit="1" customWidth="1"/>
    <col min="9" max="16384" width="11" style="12"/>
  </cols>
  <sheetData>
    <row r="1" spans="2:8" x14ac:dyDescent="0.35">
      <c r="H1" s="118" t="s">
        <v>321</v>
      </c>
    </row>
    <row r="2" spans="2:8" ht="18" x14ac:dyDescent="0.4">
      <c r="B2" s="11" t="s">
        <v>382</v>
      </c>
      <c r="H2" s="119" t="s">
        <v>322</v>
      </c>
    </row>
    <row r="4" spans="2:8" x14ac:dyDescent="0.35">
      <c r="B4" s="17" t="s">
        <v>32</v>
      </c>
      <c r="C4" s="20" t="s">
        <v>240</v>
      </c>
      <c r="D4" s="40" t="s">
        <v>119</v>
      </c>
      <c r="E4" s="13" t="s">
        <v>120</v>
      </c>
      <c r="F4" s="40" t="s">
        <v>40</v>
      </c>
    </row>
    <row r="5" spans="2:8" x14ac:dyDescent="0.35">
      <c r="B5" s="34">
        <v>1</v>
      </c>
      <c r="C5" s="7" t="s">
        <v>241</v>
      </c>
      <c r="D5" s="36">
        <v>5</v>
      </c>
      <c r="E5" s="8">
        <v>1</v>
      </c>
      <c r="F5" s="37">
        <v>6</v>
      </c>
    </row>
    <row r="6" spans="2:8" x14ac:dyDescent="0.35">
      <c r="B6" s="7">
        <v>2</v>
      </c>
      <c r="C6" s="7" t="s">
        <v>242</v>
      </c>
      <c r="D6" s="8">
        <v>15</v>
      </c>
      <c r="E6" s="8">
        <v>3</v>
      </c>
      <c r="F6" s="9">
        <v>18</v>
      </c>
    </row>
    <row r="7" spans="2:8" x14ac:dyDescent="0.35">
      <c r="B7" s="7">
        <v>3</v>
      </c>
      <c r="C7" s="7" t="s">
        <v>243</v>
      </c>
      <c r="D7" s="8">
        <v>24</v>
      </c>
      <c r="E7" s="8">
        <v>15</v>
      </c>
      <c r="F7" s="9">
        <v>39</v>
      </c>
    </row>
    <row r="8" spans="2:8" x14ac:dyDescent="0.35">
      <c r="B8" s="7">
        <v>4</v>
      </c>
      <c r="C8" s="7" t="s">
        <v>244</v>
      </c>
      <c r="D8" s="8">
        <v>40</v>
      </c>
      <c r="E8" s="8">
        <v>19</v>
      </c>
      <c r="F8" s="9">
        <v>59</v>
      </c>
    </row>
    <row r="9" spans="2:8" x14ac:dyDescent="0.35">
      <c r="B9" s="18">
        <v>5</v>
      </c>
      <c r="C9" s="19" t="s">
        <v>245</v>
      </c>
      <c r="D9" s="25">
        <v>2</v>
      </c>
      <c r="E9" s="25" t="s">
        <v>31</v>
      </c>
      <c r="F9" s="26">
        <v>2</v>
      </c>
    </row>
    <row r="10" spans="2:8" x14ac:dyDescent="0.35">
      <c r="B10" s="338" t="s">
        <v>40</v>
      </c>
      <c r="C10" s="339"/>
      <c r="D10" s="258">
        <v>86</v>
      </c>
      <c r="E10" s="259">
        <v>38</v>
      </c>
      <c r="F10" s="30">
        <v>124</v>
      </c>
    </row>
    <row r="11" spans="2:8" x14ac:dyDescent="0.35">
      <c r="D11" s="42"/>
    </row>
  </sheetData>
  <mergeCells count="1">
    <mergeCell ref="B10:C10"/>
  </mergeCells>
  <hyperlinks>
    <hyperlink ref="H1" location="'Distribution d''âge'!A1" display="Variable suivante" xr:uid="{00000000-0004-0000-3700-000000000000}"/>
    <hyperlink ref="H2" location="'Indicateurs RH'!A1" display="Variable précédente" xr:uid="{00000000-0004-0000-3700-000001000000}"/>
  </hyperlinks>
  <pageMargins left="0.7" right="0.7" top="0.75" bottom="0.75" header="0.3" footer="0.3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Feuil57">
    <tabColor theme="0"/>
  </sheetPr>
  <dimension ref="B1:G15"/>
  <sheetViews>
    <sheetView showGridLines="0" workbookViewId="0">
      <selection activeCell="G1" sqref="G1"/>
    </sheetView>
  </sheetViews>
  <sheetFormatPr baseColWidth="10" defaultColWidth="11" defaultRowHeight="15.5" x14ac:dyDescent="0.35"/>
  <cols>
    <col min="1" max="1" width="11" style="12"/>
    <col min="2" max="2" width="18.25" style="12" customWidth="1"/>
    <col min="3" max="6" width="11" style="12"/>
    <col min="7" max="7" width="19" style="12" bestFit="1" customWidth="1"/>
    <col min="8" max="16384" width="11" style="12"/>
  </cols>
  <sheetData>
    <row r="1" spans="2:7" x14ac:dyDescent="0.35">
      <c r="G1" s="118" t="s">
        <v>321</v>
      </c>
    </row>
    <row r="2" spans="2:7" ht="18" x14ac:dyDescent="0.4">
      <c r="B2" s="11" t="s">
        <v>383</v>
      </c>
      <c r="G2" s="119" t="s">
        <v>322</v>
      </c>
    </row>
    <row r="4" spans="2:7" x14ac:dyDescent="0.35">
      <c r="B4" s="17" t="s">
        <v>246</v>
      </c>
      <c r="C4" s="40" t="s">
        <v>120</v>
      </c>
      <c r="D4" s="40" t="s">
        <v>119</v>
      </c>
      <c r="E4" s="40" t="s">
        <v>40</v>
      </c>
    </row>
    <row r="5" spans="2:7" x14ac:dyDescent="0.35">
      <c r="B5" s="7" t="s">
        <v>247</v>
      </c>
      <c r="C5" s="36">
        <v>3</v>
      </c>
      <c r="D5" s="36">
        <v>5</v>
      </c>
      <c r="E5" s="262">
        <v>8</v>
      </c>
      <c r="F5" s="267"/>
    </row>
    <row r="6" spans="2:7" x14ac:dyDescent="0.35">
      <c r="B6" s="7" t="s">
        <v>248</v>
      </c>
      <c r="C6" s="8">
        <v>13</v>
      </c>
      <c r="D6" s="8">
        <v>9</v>
      </c>
      <c r="E6" s="153">
        <v>22</v>
      </c>
      <c r="F6" s="267"/>
    </row>
    <row r="7" spans="2:7" x14ac:dyDescent="0.35">
      <c r="B7" s="7" t="s">
        <v>249</v>
      </c>
      <c r="C7" s="8">
        <v>18</v>
      </c>
      <c r="D7" s="8">
        <v>7</v>
      </c>
      <c r="E7" s="153">
        <v>25</v>
      </c>
      <c r="F7" s="267"/>
    </row>
    <row r="8" spans="2:7" x14ac:dyDescent="0.35">
      <c r="B8" s="7" t="s">
        <v>250</v>
      </c>
      <c r="C8" s="8">
        <v>14</v>
      </c>
      <c r="D8" s="8">
        <v>7</v>
      </c>
      <c r="E8" s="153">
        <v>21</v>
      </c>
      <c r="F8" s="267"/>
    </row>
    <row r="9" spans="2:7" x14ac:dyDescent="0.35">
      <c r="B9" s="7" t="s">
        <v>251</v>
      </c>
      <c r="C9" s="8">
        <v>14</v>
      </c>
      <c r="D9" s="8">
        <v>5</v>
      </c>
      <c r="E9" s="153">
        <v>19</v>
      </c>
      <c r="F9" s="267"/>
    </row>
    <row r="10" spans="2:7" x14ac:dyDescent="0.35">
      <c r="B10" s="7" t="s">
        <v>252</v>
      </c>
      <c r="C10" s="8">
        <v>9</v>
      </c>
      <c r="D10" s="8">
        <v>2</v>
      </c>
      <c r="E10" s="153">
        <v>11</v>
      </c>
      <c r="F10" s="267"/>
    </row>
    <row r="11" spans="2:7" x14ac:dyDescent="0.35">
      <c r="B11" s="7" t="s">
        <v>253</v>
      </c>
      <c r="C11" s="8">
        <v>7</v>
      </c>
      <c r="D11" s="8">
        <v>1</v>
      </c>
      <c r="E11" s="153">
        <v>8</v>
      </c>
      <c r="F11" s="267"/>
    </row>
    <row r="12" spans="2:7" x14ac:dyDescent="0.35">
      <c r="B12" s="12" t="s">
        <v>254</v>
      </c>
      <c r="C12" s="78">
        <v>8</v>
      </c>
      <c r="D12" s="79">
        <v>2</v>
      </c>
      <c r="E12" s="263">
        <v>10</v>
      </c>
      <c r="F12" s="267"/>
    </row>
    <row r="13" spans="2:7" x14ac:dyDescent="0.35">
      <c r="B13" s="114" t="s">
        <v>40</v>
      </c>
      <c r="C13" s="260">
        <v>86</v>
      </c>
      <c r="D13" s="260">
        <v>38</v>
      </c>
      <c r="E13" s="261">
        <v>124</v>
      </c>
      <c r="F13" s="267"/>
    </row>
    <row r="14" spans="2:7" x14ac:dyDescent="0.35">
      <c r="E14" s="42"/>
    </row>
    <row r="15" spans="2:7" x14ac:dyDescent="0.35">
      <c r="C15" s="267"/>
      <c r="D15" s="267"/>
    </row>
  </sheetData>
  <hyperlinks>
    <hyperlink ref="G1" location="'Effectif gén. trim.'!A1" display="Variable suivante" xr:uid="{00000000-0004-0000-3800-000000000000}"/>
    <hyperlink ref="G2" location="'Effectif général'!A1" display="Variable précédente" xr:uid="{00000000-0004-0000-3800-000001000000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theme="0"/>
  </sheetPr>
  <dimension ref="A1:I16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2" width="11" style="12"/>
    <col min="3" max="3" width="16.33203125" style="12" customWidth="1"/>
    <col min="4" max="5" width="16" style="12" customWidth="1"/>
    <col min="6" max="6" width="16.25" style="12" customWidth="1"/>
    <col min="7" max="7" width="11" style="12"/>
    <col min="8" max="8" width="19" style="12" bestFit="1" customWidth="1"/>
    <col min="9" max="16384" width="11" style="12"/>
  </cols>
  <sheetData>
    <row r="1" spans="1:9" x14ac:dyDescent="0.35">
      <c r="A1" s="16"/>
      <c r="H1" s="118" t="s">
        <v>321</v>
      </c>
    </row>
    <row r="2" spans="1:9" ht="18" x14ac:dyDescent="0.4">
      <c r="B2" s="11" t="s">
        <v>337</v>
      </c>
      <c r="H2" s="119" t="s">
        <v>322</v>
      </c>
    </row>
    <row r="4" spans="1:9" x14ac:dyDescent="0.35">
      <c r="B4" s="17" t="s">
        <v>32</v>
      </c>
      <c r="C4" s="20" t="s">
        <v>42</v>
      </c>
      <c r="D4" s="21" t="s">
        <v>336</v>
      </c>
      <c r="E4" s="21" t="s">
        <v>381</v>
      </c>
      <c r="F4" s="13" t="s">
        <v>33</v>
      </c>
    </row>
    <row r="5" spans="1:9" x14ac:dyDescent="0.35">
      <c r="B5" s="7">
        <v>1</v>
      </c>
      <c r="C5" s="7" t="s">
        <v>338</v>
      </c>
      <c r="D5" s="8">
        <v>15305</v>
      </c>
      <c r="E5" s="8">
        <v>15238</v>
      </c>
      <c r="F5" s="10">
        <f>E5/$E$16</f>
        <v>7.6804822604952652E-2</v>
      </c>
    </row>
    <row r="6" spans="1:9" x14ac:dyDescent="0.35">
      <c r="B6" s="7">
        <v>2</v>
      </c>
      <c r="C6" s="7" t="s">
        <v>339</v>
      </c>
      <c r="D6" s="8">
        <v>14239</v>
      </c>
      <c r="E6" s="8">
        <v>14147</v>
      </c>
      <c r="F6" s="10">
        <f t="shared" ref="F6:F16" si="0">E6/$E$16</f>
        <v>7.1305802952635847E-2</v>
      </c>
    </row>
    <row r="7" spans="1:9" x14ac:dyDescent="0.35">
      <c r="B7" s="7">
        <v>3</v>
      </c>
      <c r="C7" s="7" t="s">
        <v>34</v>
      </c>
      <c r="D7" s="8">
        <v>17345</v>
      </c>
      <c r="E7" s="8">
        <v>18333</v>
      </c>
      <c r="F7" s="10">
        <f t="shared" si="0"/>
        <v>9.24046996204618E-2</v>
      </c>
      <c r="I7" s="22"/>
    </row>
    <row r="8" spans="1:9" x14ac:dyDescent="0.35">
      <c r="B8" s="7">
        <v>4</v>
      </c>
      <c r="C8" s="7" t="s">
        <v>340</v>
      </c>
      <c r="D8" s="8">
        <v>13283</v>
      </c>
      <c r="E8" s="8">
        <v>13527</v>
      </c>
      <c r="F8" s="10">
        <f t="shared" si="0"/>
        <v>6.8180787201548396E-2</v>
      </c>
    </row>
    <row r="9" spans="1:9" x14ac:dyDescent="0.35">
      <c r="B9" s="7">
        <v>5</v>
      </c>
      <c r="C9" s="7" t="s">
        <v>341</v>
      </c>
      <c r="D9" s="8">
        <v>15780</v>
      </c>
      <c r="E9" s="8">
        <v>16687</v>
      </c>
      <c r="F9" s="10">
        <f t="shared" si="0"/>
        <v>8.4108286836123161E-2</v>
      </c>
    </row>
    <row r="10" spans="1:9" x14ac:dyDescent="0.35">
      <c r="B10" s="7">
        <v>6</v>
      </c>
      <c r="C10" s="7" t="s">
        <v>342</v>
      </c>
      <c r="D10" s="8">
        <v>11772</v>
      </c>
      <c r="E10" s="8">
        <v>12290</v>
      </c>
      <c r="F10" s="10">
        <f t="shared" si="0"/>
        <v>6.1945876743330359E-2</v>
      </c>
    </row>
    <row r="11" spans="1:9" x14ac:dyDescent="0.35">
      <c r="B11" s="7">
        <v>7</v>
      </c>
      <c r="C11" s="7" t="s">
        <v>36</v>
      </c>
      <c r="D11" s="8">
        <v>77183</v>
      </c>
      <c r="E11" s="8">
        <v>81100</v>
      </c>
      <c r="F11" s="10">
        <f t="shared" si="0"/>
        <v>0.40877222163418164</v>
      </c>
    </row>
    <row r="12" spans="1:9" x14ac:dyDescent="0.35">
      <c r="B12" s="7">
        <v>8</v>
      </c>
      <c r="C12" s="7" t="s">
        <v>37</v>
      </c>
      <c r="D12" s="8">
        <v>2989</v>
      </c>
      <c r="E12" s="8">
        <v>3080</v>
      </c>
      <c r="F12" s="10">
        <f t="shared" si="0"/>
        <v>1.5524271795724777E-2</v>
      </c>
    </row>
    <row r="13" spans="1:9" x14ac:dyDescent="0.35">
      <c r="B13" s="7">
        <v>9</v>
      </c>
      <c r="C13" s="7" t="s">
        <v>38</v>
      </c>
      <c r="D13" s="8">
        <v>6746</v>
      </c>
      <c r="E13" s="8">
        <v>7110</v>
      </c>
      <c r="F13" s="10">
        <f t="shared" si="0"/>
        <v>3.5836874177793236E-2</v>
      </c>
    </row>
    <row r="14" spans="1:9" x14ac:dyDescent="0.35">
      <c r="B14" s="7">
        <v>10</v>
      </c>
      <c r="C14" s="7" t="s">
        <v>343</v>
      </c>
      <c r="D14" s="8">
        <v>10930</v>
      </c>
      <c r="E14" s="8">
        <v>11535</v>
      </c>
      <c r="F14" s="10">
        <f t="shared" si="0"/>
        <v>5.8140414014183538E-2</v>
      </c>
    </row>
    <row r="15" spans="1:9" x14ac:dyDescent="0.35">
      <c r="B15" s="7">
        <v>11</v>
      </c>
      <c r="C15" s="7" t="s">
        <v>39</v>
      </c>
      <c r="D15" s="8">
        <v>4973</v>
      </c>
      <c r="E15" s="8">
        <v>5352</v>
      </c>
      <c r="F15" s="144">
        <f t="shared" si="0"/>
        <v>2.6975942419064612E-2</v>
      </c>
    </row>
    <row r="16" spans="1:9" x14ac:dyDescent="0.35">
      <c r="B16" s="114" t="s">
        <v>40</v>
      </c>
      <c r="C16" s="23"/>
      <c r="D16" s="131">
        <v>190545</v>
      </c>
      <c r="E16" s="27">
        <f>SUM(E5:E15)</f>
        <v>198399</v>
      </c>
      <c r="F16" s="299">
        <f t="shared" si="0"/>
        <v>1</v>
      </c>
    </row>
  </sheetData>
  <hyperlinks>
    <hyperlink ref="H1" location="'Cotisants Par Adm. Pub.'!A1" display="Variable suivante" xr:uid="{00000000-0004-0000-0300-000000000000}"/>
    <hyperlink ref="H2" location="Cotisants!A1" display="Variable précédente" xr:uid="{00000000-0004-0000-0300-000001000000}"/>
  </hyperlink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euil58">
    <tabColor theme="0"/>
  </sheetPr>
  <dimension ref="B1:U30"/>
  <sheetViews>
    <sheetView showGridLines="0" workbookViewId="0">
      <selection activeCell="U1" sqref="U1"/>
    </sheetView>
  </sheetViews>
  <sheetFormatPr baseColWidth="10" defaultColWidth="11" defaultRowHeight="15.5" x14ac:dyDescent="0.35"/>
  <cols>
    <col min="1" max="1" width="11" style="12"/>
    <col min="2" max="2" width="11" style="12" customWidth="1"/>
    <col min="3" max="3" width="2.33203125" style="81" customWidth="1"/>
    <col min="4" max="4" width="7.75" style="12" customWidth="1"/>
    <col min="5" max="5" width="6.58203125" style="12" customWidth="1"/>
    <col min="6" max="6" width="2.33203125" style="81" customWidth="1"/>
    <col min="7" max="7" width="7.58203125" style="12" customWidth="1"/>
    <col min="8" max="8" width="6.83203125" style="12" customWidth="1"/>
    <col min="9" max="9" width="2.33203125" style="12" customWidth="1"/>
    <col min="10" max="10" width="6.08203125" style="12" customWidth="1"/>
    <col min="11" max="11" width="6.33203125" style="12" customWidth="1"/>
    <col min="12" max="12" width="2.33203125" style="81" customWidth="1"/>
    <col min="13" max="13" width="9.08203125" style="12" customWidth="1"/>
    <col min="14" max="14" width="9" style="12" customWidth="1"/>
    <col min="15" max="15" width="2.33203125" style="81" customWidth="1"/>
    <col min="16" max="17" width="11" style="12" customWidth="1"/>
    <col min="18" max="18" width="2.33203125" style="81" customWidth="1"/>
    <col min="19" max="19" width="6.5" style="12" customWidth="1"/>
    <col min="20" max="20" width="11" style="12"/>
    <col min="21" max="21" width="19" style="12" bestFit="1" customWidth="1"/>
    <col min="22" max="16384" width="11" style="12"/>
  </cols>
  <sheetData>
    <row r="1" spans="2:21" x14ac:dyDescent="0.35">
      <c r="M1" s="16"/>
      <c r="U1" s="118" t="s">
        <v>321</v>
      </c>
    </row>
    <row r="2" spans="2:21" ht="18" x14ac:dyDescent="0.4">
      <c r="B2" s="11" t="s">
        <v>255</v>
      </c>
      <c r="M2" s="44"/>
      <c r="U2" s="119" t="s">
        <v>322</v>
      </c>
    </row>
    <row r="4" spans="2:21" x14ac:dyDescent="0.35">
      <c r="B4" s="17" t="s">
        <v>256</v>
      </c>
      <c r="D4" s="336" t="s">
        <v>241</v>
      </c>
      <c r="E4" s="337"/>
      <c r="G4" s="336" t="s">
        <v>242</v>
      </c>
      <c r="H4" s="337"/>
      <c r="I4" s="81"/>
      <c r="J4" s="358" t="s">
        <v>243</v>
      </c>
      <c r="K4" s="337"/>
      <c r="M4" s="359" t="s">
        <v>257</v>
      </c>
      <c r="N4" s="360"/>
      <c r="P4" s="336" t="s">
        <v>245</v>
      </c>
      <c r="Q4" s="337"/>
      <c r="S4" s="40" t="s">
        <v>40</v>
      </c>
    </row>
    <row r="5" spans="2:21" ht="15.75" customHeight="1" x14ac:dyDescent="0.35">
      <c r="B5" s="39"/>
      <c r="D5" s="171" t="s">
        <v>119</v>
      </c>
      <c r="E5" s="116" t="s">
        <v>120</v>
      </c>
      <c r="F5" s="82"/>
      <c r="G5" s="113" t="s">
        <v>119</v>
      </c>
      <c r="H5" s="116" t="s">
        <v>120</v>
      </c>
      <c r="I5" s="82"/>
      <c r="J5" s="171" t="s">
        <v>119</v>
      </c>
      <c r="K5" s="83" t="s">
        <v>120</v>
      </c>
      <c r="L5" s="82"/>
      <c r="M5" s="84" t="s">
        <v>119</v>
      </c>
      <c r="N5" s="83" t="s">
        <v>120</v>
      </c>
      <c r="O5" s="82"/>
      <c r="P5" s="171" t="s">
        <v>119</v>
      </c>
      <c r="Q5" s="83" t="s">
        <v>120</v>
      </c>
      <c r="S5" s="33"/>
    </row>
    <row r="6" spans="2:21" x14ac:dyDescent="0.35">
      <c r="B6" s="33">
        <v>2018</v>
      </c>
      <c r="D6" s="116"/>
      <c r="E6" s="83"/>
      <c r="F6" s="82"/>
      <c r="G6" s="84"/>
      <c r="H6" s="83"/>
      <c r="I6" s="82"/>
      <c r="J6" s="113"/>
      <c r="K6" s="83"/>
      <c r="L6" s="82"/>
      <c r="M6" s="113"/>
      <c r="N6" s="83"/>
      <c r="O6" s="82"/>
      <c r="P6" s="113"/>
      <c r="Q6" s="83"/>
      <c r="S6" s="40"/>
    </row>
    <row r="7" spans="2:21" x14ac:dyDescent="0.35">
      <c r="B7" s="7" t="s">
        <v>102</v>
      </c>
      <c r="C7" s="7"/>
      <c r="D7" s="80">
        <v>3</v>
      </c>
      <c r="E7" s="66" t="s">
        <v>31</v>
      </c>
      <c r="F7" s="66"/>
      <c r="G7" s="66">
        <v>5</v>
      </c>
      <c r="H7" s="66">
        <v>2</v>
      </c>
      <c r="I7" s="66"/>
      <c r="J7" s="66">
        <v>5</v>
      </c>
      <c r="K7" s="66">
        <v>1</v>
      </c>
      <c r="L7" s="66"/>
      <c r="M7" s="66">
        <v>4</v>
      </c>
      <c r="N7" s="66">
        <v>5</v>
      </c>
      <c r="O7" s="66"/>
      <c r="P7" s="66">
        <v>3</v>
      </c>
      <c r="Q7" s="66" t="s">
        <v>31</v>
      </c>
      <c r="R7" s="7"/>
      <c r="S7" s="108">
        <v>28</v>
      </c>
    </row>
    <row r="8" spans="2:21" x14ac:dyDescent="0.35">
      <c r="B8" s="7" t="s">
        <v>103</v>
      </c>
      <c r="C8" s="7"/>
      <c r="D8" s="66">
        <v>3</v>
      </c>
      <c r="E8" s="66" t="s">
        <v>31</v>
      </c>
      <c r="F8" s="66"/>
      <c r="G8" s="66">
        <v>6</v>
      </c>
      <c r="H8" s="66">
        <v>2</v>
      </c>
      <c r="I8" s="66"/>
      <c r="J8" s="66">
        <v>4</v>
      </c>
      <c r="K8" s="66">
        <v>1</v>
      </c>
      <c r="L8" s="66"/>
      <c r="M8" s="66">
        <v>3</v>
      </c>
      <c r="N8" s="66">
        <v>6</v>
      </c>
      <c r="O8" s="66"/>
      <c r="P8" s="66">
        <v>3</v>
      </c>
      <c r="Q8" s="66" t="s">
        <v>31</v>
      </c>
      <c r="R8" s="7"/>
      <c r="S8" s="109">
        <v>28</v>
      </c>
    </row>
    <row r="9" spans="2:21" x14ac:dyDescent="0.35">
      <c r="B9" s="7" t="s">
        <v>104</v>
      </c>
      <c r="C9" s="7"/>
      <c r="D9" s="66">
        <v>3</v>
      </c>
      <c r="E9" s="66" t="s">
        <v>31</v>
      </c>
      <c r="F9" s="66"/>
      <c r="G9" s="66">
        <v>6</v>
      </c>
      <c r="H9" s="66">
        <v>2</v>
      </c>
      <c r="I9" s="66"/>
      <c r="J9" s="66">
        <v>6</v>
      </c>
      <c r="K9" s="66">
        <v>1</v>
      </c>
      <c r="L9" s="66"/>
      <c r="M9" s="66">
        <v>7</v>
      </c>
      <c r="N9" s="66">
        <v>6</v>
      </c>
      <c r="O9" s="66"/>
      <c r="P9" s="66">
        <v>3</v>
      </c>
      <c r="Q9" s="66" t="s">
        <v>31</v>
      </c>
      <c r="R9" s="7"/>
      <c r="S9" s="109">
        <v>34</v>
      </c>
    </row>
    <row r="10" spans="2:21" x14ac:dyDescent="0.35">
      <c r="B10" s="87" t="s">
        <v>101</v>
      </c>
      <c r="D10" s="86">
        <v>3</v>
      </c>
      <c r="E10" s="88" t="s">
        <v>31</v>
      </c>
      <c r="F10" s="82"/>
      <c r="G10" s="86">
        <v>7</v>
      </c>
      <c r="H10" s="88">
        <v>2</v>
      </c>
      <c r="I10" s="82"/>
      <c r="J10" s="88">
        <v>7</v>
      </c>
      <c r="K10" s="88">
        <v>2</v>
      </c>
      <c r="L10" s="82"/>
      <c r="M10" s="88">
        <v>9</v>
      </c>
      <c r="N10" s="86">
        <v>5</v>
      </c>
      <c r="O10" s="82"/>
      <c r="P10" s="86">
        <v>3</v>
      </c>
      <c r="Q10" s="88" t="s">
        <v>31</v>
      </c>
      <c r="S10" s="110">
        <v>38</v>
      </c>
    </row>
    <row r="11" spans="2:21" x14ac:dyDescent="0.35">
      <c r="B11" s="33">
        <v>2019</v>
      </c>
      <c r="D11" s="84"/>
      <c r="E11" s="116"/>
      <c r="F11" s="82"/>
      <c r="G11" s="84"/>
      <c r="H11" s="83"/>
      <c r="I11" s="82"/>
      <c r="J11" s="116"/>
      <c r="K11" s="116"/>
      <c r="L11" s="82"/>
      <c r="M11" s="113"/>
      <c r="N11" s="83"/>
      <c r="O11" s="82"/>
      <c r="P11" s="84"/>
      <c r="Q11" s="116"/>
      <c r="S11" s="33"/>
    </row>
    <row r="12" spans="2:21" x14ac:dyDescent="0.35">
      <c r="B12" s="7" t="s">
        <v>102</v>
      </c>
      <c r="C12" s="7"/>
      <c r="D12" s="66">
        <v>3</v>
      </c>
      <c r="E12" s="80" t="s">
        <v>31</v>
      </c>
      <c r="F12" s="66"/>
      <c r="G12" s="66">
        <v>7</v>
      </c>
      <c r="H12" s="66">
        <v>2</v>
      </c>
      <c r="I12" s="66"/>
      <c r="J12" s="80">
        <v>10</v>
      </c>
      <c r="K12" s="80">
        <v>3</v>
      </c>
      <c r="L12" s="66"/>
      <c r="M12" s="66">
        <v>8</v>
      </c>
      <c r="N12" s="66">
        <v>7</v>
      </c>
      <c r="O12" s="66"/>
      <c r="P12" s="80">
        <v>3</v>
      </c>
      <c r="Q12" s="80" t="s">
        <v>31</v>
      </c>
      <c r="R12" s="7"/>
      <c r="S12" s="109">
        <v>43</v>
      </c>
    </row>
    <row r="13" spans="2:21" x14ac:dyDescent="0.35">
      <c r="B13" s="7" t="s">
        <v>103</v>
      </c>
      <c r="C13" s="7"/>
      <c r="D13" s="66">
        <v>3</v>
      </c>
      <c r="E13" s="66" t="s">
        <v>31</v>
      </c>
      <c r="F13" s="66"/>
      <c r="G13" s="66">
        <v>7</v>
      </c>
      <c r="H13" s="66">
        <v>2</v>
      </c>
      <c r="I13" s="66"/>
      <c r="J13" s="66">
        <v>10</v>
      </c>
      <c r="K13" s="66">
        <v>3</v>
      </c>
      <c r="L13" s="66"/>
      <c r="M13" s="66">
        <v>8</v>
      </c>
      <c r="N13" s="66">
        <v>6</v>
      </c>
      <c r="O13" s="66"/>
      <c r="P13" s="66">
        <v>3</v>
      </c>
      <c r="Q13" s="66" t="s">
        <v>31</v>
      </c>
      <c r="R13" s="7"/>
      <c r="S13" s="109">
        <v>42</v>
      </c>
    </row>
    <row r="14" spans="2:21" x14ac:dyDescent="0.35">
      <c r="B14" s="7" t="s">
        <v>104</v>
      </c>
      <c r="C14" s="7"/>
      <c r="D14" s="66">
        <v>3</v>
      </c>
      <c r="E14" s="66" t="s">
        <v>31</v>
      </c>
      <c r="F14" s="66"/>
      <c r="G14" s="66">
        <v>7</v>
      </c>
      <c r="H14" s="66">
        <v>2</v>
      </c>
      <c r="I14" s="66"/>
      <c r="J14" s="66">
        <v>10</v>
      </c>
      <c r="K14" s="66">
        <v>3</v>
      </c>
      <c r="L14" s="66"/>
      <c r="M14" s="66">
        <v>8</v>
      </c>
      <c r="N14" s="66">
        <v>6</v>
      </c>
      <c r="O14" s="66"/>
      <c r="P14" s="66">
        <v>3</v>
      </c>
      <c r="Q14" s="66" t="s">
        <v>31</v>
      </c>
      <c r="R14" s="7"/>
      <c r="S14" s="109">
        <v>42</v>
      </c>
    </row>
    <row r="15" spans="2:21" x14ac:dyDescent="0.35">
      <c r="B15" s="87" t="s">
        <v>101</v>
      </c>
      <c r="D15" s="86">
        <v>3</v>
      </c>
      <c r="E15" s="86" t="s">
        <v>31</v>
      </c>
      <c r="F15" s="82"/>
      <c r="G15" s="86">
        <v>7</v>
      </c>
      <c r="H15" s="86">
        <v>2</v>
      </c>
      <c r="I15" s="82"/>
      <c r="J15" s="88">
        <v>10</v>
      </c>
      <c r="K15" s="86">
        <v>3</v>
      </c>
      <c r="L15" s="82"/>
      <c r="M15" s="86">
        <v>9</v>
      </c>
      <c r="N15" s="86">
        <v>6</v>
      </c>
      <c r="O15" s="82"/>
      <c r="P15" s="86">
        <v>3</v>
      </c>
      <c r="Q15" s="86" t="s">
        <v>31</v>
      </c>
      <c r="S15" s="110">
        <v>43</v>
      </c>
    </row>
    <row r="16" spans="2:21" x14ac:dyDescent="0.35">
      <c r="B16" s="33">
        <v>2020</v>
      </c>
      <c r="D16" s="84"/>
      <c r="E16" s="89"/>
      <c r="F16" s="82"/>
      <c r="G16" s="84"/>
      <c r="H16" s="89"/>
      <c r="I16" s="82"/>
      <c r="J16" s="113"/>
      <c r="K16" s="89"/>
      <c r="L16" s="82"/>
      <c r="M16" s="84"/>
      <c r="N16" s="83"/>
      <c r="O16" s="82"/>
      <c r="P16" s="90"/>
      <c r="Q16" s="89"/>
      <c r="S16" s="85"/>
    </row>
    <row r="17" spans="2:19" x14ac:dyDescent="0.35">
      <c r="B17" s="7" t="s">
        <v>102</v>
      </c>
      <c r="C17" s="7"/>
      <c r="D17" s="66">
        <v>3</v>
      </c>
      <c r="E17" s="80" t="s">
        <v>31</v>
      </c>
      <c r="F17" s="66"/>
      <c r="G17" s="80">
        <v>8</v>
      </c>
      <c r="H17" s="80">
        <v>2</v>
      </c>
      <c r="I17" s="66"/>
      <c r="J17" s="66">
        <v>11</v>
      </c>
      <c r="K17" s="80">
        <v>4</v>
      </c>
      <c r="L17" s="66"/>
      <c r="M17" s="66">
        <v>11</v>
      </c>
      <c r="N17" s="66">
        <v>10</v>
      </c>
      <c r="O17" s="66"/>
      <c r="P17" s="80">
        <v>2</v>
      </c>
      <c r="Q17" s="80" t="s">
        <v>31</v>
      </c>
      <c r="R17" s="7"/>
      <c r="S17" s="108">
        <v>51</v>
      </c>
    </row>
    <row r="18" spans="2:19" x14ac:dyDescent="0.35">
      <c r="B18" s="7" t="s">
        <v>103</v>
      </c>
      <c r="C18" s="7"/>
      <c r="D18" s="66">
        <v>3</v>
      </c>
      <c r="E18" s="66" t="s">
        <v>31</v>
      </c>
      <c r="F18" s="66"/>
      <c r="G18" s="66">
        <v>8</v>
      </c>
      <c r="H18" s="66">
        <v>2</v>
      </c>
      <c r="I18" s="66"/>
      <c r="J18" s="66">
        <v>11</v>
      </c>
      <c r="K18" s="66">
        <v>3</v>
      </c>
      <c r="L18" s="66"/>
      <c r="M18" s="66">
        <v>11</v>
      </c>
      <c r="N18" s="66">
        <v>11</v>
      </c>
      <c r="O18" s="66"/>
      <c r="P18" s="66">
        <v>2</v>
      </c>
      <c r="Q18" s="66" t="s">
        <v>31</v>
      </c>
      <c r="R18" s="7"/>
      <c r="S18" s="109">
        <v>51</v>
      </c>
    </row>
    <row r="19" spans="2:19" x14ac:dyDescent="0.35">
      <c r="B19" s="7" t="s">
        <v>104</v>
      </c>
      <c r="C19" s="7"/>
      <c r="D19" s="66">
        <v>3</v>
      </c>
      <c r="E19" s="66" t="s">
        <v>31</v>
      </c>
      <c r="F19" s="178"/>
      <c r="G19" s="66">
        <v>8</v>
      </c>
      <c r="H19" s="66">
        <v>2</v>
      </c>
      <c r="I19" s="66"/>
      <c r="J19" s="66">
        <v>10</v>
      </c>
      <c r="K19" s="66">
        <v>5</v>
      </c>
      <c r="L19" s="66"/>
      <c r="M19" s="66">
        <v>19</v>
      </c>
      <c r="N19" s="66">
        <v>12</v>
      </c>
      <c r="O19" s="66"/>
      <c r="P19" s="66">
        <v>2</v>
      </c>
      <c r="Q19" s="66" t="s">
        <v>31</v>
      </c>
      <c r="R19" s="7"/>
      <c r="S19" s="109">
        <v>61</v>
      </c>
    </row>
    <row r="20" spans="2:19" x14ac:dyDescent="0.35">
      <c r="B20" s="12" t="s">
        <v>101</v>
      </c>
      <c r="D20" s="172">
        <v>3</v>
      </c>
      <c r="E20" s="173" t="s">
        <v>31</v>
      </c>
      <c r="F20" s="174"/>
      <c r="G20" s="173">
        <v>8</v>
      </c>
      <c r="H20" s="172">
        <v>2</v>
      </c>
      <c r="I20" s="172"/>
      <c r="J20" s="173">
        <v>11</v>
      </c>
      <c r="K20" s="173">
        <v>6</v>
      </c>
      <c r="L20" s="174"/>
      <c r="M20" s="172">
        <v>20</v>
      </c>
      <c r="N20" s="172">
        <v>11</v>
      </c>
      <c r="O20" s="174"/>
      <c r="P20" s="172">
        <v>2</v>
      </c>
      <c r="Q20" s="172" t="s">
        <v>31</v>
      </c>
      <c r="R20" s="175"/>
      <c r="S20" s="176">
        <v>63</v>
      </c>
    </row>
    <row r="21" spans="2:19" x14ac:dyDescent="0.35">
      <c r="B21" s="33">
        <v>2021</v>
      </c>
      <c r="D21" s="84"/>
      <c r="E21" s="89"/>
      <c r="F21" s="82"/>
      <c r="G21" s="84"/>
      <c r="H21" s="89"/>
      <c r="I21" s="82"/>
      <c r="J21" s="113"/>
      <c r="K21" s="89"/>
      <c r="L21" s="82"/>
      <c r="M21" s="84"/>
      <c r="N21" s="83"/>
      <c r="O21" s="82"/>
      <c r="P21" s="90"/>
      <c r="Q21" s="89"/>
      <c r="S21" s="85"/>
    </row>
    <row r="22" spans="2:19" x14ac:dyDescent="0.35">
      <c r="B22" s="7" t="s">
        <v>102</v>
      </c>
      <c r="C22" s="7"/>
      <c r="D22" s="66">
        <v>3</v>
      </c>
      <c r="E22" s="80" t="s">
        <v>31</v>
      </c>
      <c r="F22" s="66"/>
      <c r="G22" s="80">
        <v>8</v>
      </c>
      <c r="H22" s="80">
        <v>2</v>
      </c>
      <c r="I22" s="66"/>
      <c r="J22" s="66">
        <v>10</v>
      </c>
      <c r="K22" s="80">
        <v>6</v>
      </c>
      <c r="L22" s="66"/>
      <c r="M22" s="66">
        <v>20</v>
      </c>
      <c r="N22" s="66">
        <v>11</v>
      </c>
      <c r="O22" s="66"/>
      <c r="P22" s="80">
        <v>2</v>
      </c>
      <c r="Q22" s="80" t="s">
        <v>31</v>
      </c>
      <c r="R22" s="7"/>
      <c r="S22" s="108">
        <v>62</v>
      </c>
    </row>
    <row r="23" spans="2:19" x14ac:dyDescent="0.35">
      <c r="B23" s="7" t="s">
        <v>103</v>
      </c>
      <c r="C23" s="7"/>
      <c r="D23" s="66">
        <v>3</v>
      </c>
      <c r="E23" s="66" t="s">
        <v>31</v>
      </c>
      <c r="F23" s="66"/>
      <c r="G23" s="66">
        <v>8</v>
      </c>
      <c r="H23" s="66">
        <v>2</v>
      </c>
      <c r="I23" s="66"/>
      <c r="J23" s="66">
        <v>11</v>
      </c>
      <c r="K23" s="66">
        <v>6</v>
      </c>
      <c r="L23" s="66"/>
      <c r="M23" s="66">
        <v>22</v>
      </c>
      <c r="N23" s="66">
        <v>11</v>
      </c>
      <c r="O23" s="66"/>
      <c r="P23" s="66">
        <v>2</v>
      </c>
      <c r="Q23" s="66" t="s">
        <v>31</v>
      </c>
      <c r="R23" s="7"/>
      <c r="S23" s="109">
        <v>65</v>
      </c>
    </row>
    <row r="24" spans="2:19" x14ac:dyDescent="0.35">
      <c r="B24" s="7" t="s">
        <v>104</v>
      </c>
      <c r="C24" s="179"/>
      <c r="D24" s="66">
        <v>3</v>
      </c>
      <c r="E24" s="66" t="s">
        <v>31</v>
      </c>
      <c r="F24" s="178"/>
      <c r="G24" s="66">
        <v>8</v>
      </c>
      <c r="H24" s="66">
        <v>2</v>
      </c>
      <c r="I24" s="178"/>
      <c r="J24" s="66">
        <v>12</v>
      </c>
      <c r="K24" s="66">
        <v>6</v>
      </c>
      <c r="L24" s="178"/>
      <c r="M24" s="66">
        <v>23</v>
      </c>
      <c r="N24" s="66">
        <v>11</v>
      </c>
      <c r="O24" s="178"/>
      <c r="P24" s="66">
        <v>2</v>
      </c>
      <c r="Q24" s="66" t="s">
        <v>31</v>
      </c>
      <c r="R24" s="179"/>
      <c r="S24" s="109">
        <v>67</v>
      </c>
    </row>
    <row r="25" spans="2:19" x14ac:dyDescent="0.35">
      <c r="B25" s="177" t="s">
        <v>101</v>
      </c>
      <c r="C25" s="12"/>
      <c r="D25" s="180">
        <v>3</v>
      </c>
      <c r="E25" s="180" t="s">
        <v>31</v>
      </c>
      <c r="F25" s="181"/>
      <c r="G25" s="180">
        <v>8</v>
      </c>
      <c r="H25" s="180">
        <v>2</v>
      </c>
      <c r="I25" s="181"/>
      <c r="J25" s="180">
        <v>12</v>
      </c>
      <c r="K25" s="180">
        <v>6</v>
      </c>
      <c r="L25" s="181"/>
      <c r="M25" s="180">
        <v>23</v>
      </c>
      <c r="N25" s="180">
        <v>13</v>
      </c>
      <c r="O25" s="181"/>
      <c r="P25" s="180">
        <v>2</v>
      </c>
      <c r="Q25" s="180" t="s">
        <v>31</v>
      </c>
      <c r="R25" s="181"/>
      <c r="S25" s="182">
        <v>69</v>
      </c>
    </row>
    <row r="26" spans="2:19" x14ac:dyDescent="0.35">
      <c r="B26" s="33">
        <v>2022</v>
      </c>
      <c r="D26" s="84"/>
      <c r="E26" s="89"/>
      <c r="F26" s="82"/>
      <c r="G26" s="84"/>
      <c r="H26" s="89"/>
      <c r="I26" s="82"/>
      <c r="J26" s="113"/>
      <c r="K26" s="89"/>
      <c r="L26" s="82"/>
      <c r="M26" s="84"/>
      <c r="N26" s="83"/>
      <c r="O26" s="82"/>
      <c r="P26" s="90"/>
      <c r="Q26" s="89"/>
      <c r="S26" s="85"/>
    </row>
    <row r="27" spans="2:19" x14ac:dyDescent="0.35">
      <c r="B27" s="7" t="s">
        <v>102</v>
      </c>
      <c r="C27" s="7"/>
      <c r="D27" s="66">
        <v>3</v>
      </c>
      <c r="E27" s="80" t="s">
        <v>31</v>
      </c>
      <c r="F27" s="66"/>
      <c r="G27" s="80">
        <v>8</v>
      </c>
      <c r="H27" s="80">
        <v>2</v>
      </c>
      <c r="I27" s="66"/>
      <c r="J27" s="66">
        <v>15</v>
      </c>
      <c r="K27" s="80">
        <v>10</v>
      </c>
      <c r="L27" s="66"/>
      <c r="M27" s="66">
        <v>31</v>
      </c>
      <c r="N27" s="66">
        <v>15</v>
      </c>
      <c r="O27" s="66"/>
      <c r="P27" s="80">
        <v>6</v>
      </c>
      <c r="Q27" s="80" t="s">
        <v>31</v>
      </c>
      <c r="R27" s="7"/>
      <c r="S27" s="108">
        <v>90</v>
      </c>
    </row>
    <row r="28" spans="2:19" x14ac:dyDescent="0.35">
      <c r="B28" s="7" t="s">
        <v>103</v>
      </c>
      <c r="C28" s="7"/>
      <c r="D28" s="66">
        <v>3</v>
      </c>
      <c r="E28" s="66" t="s">
        <v>31</v>
      </c>
      <c r="F28" s="66"/>
      <c r="G28" s="66">
        <v>9</v>
      </c>
      <c r="H28" s="66">
        <v>2</v>
      </c>
      <c r="I28" s="66"/>
      <c r="J28" s="66">
        <v>19</v>
      </c>
      <c r="K28" s="66">
        <v>14</v>
      </c>
      <c r="L28" s="66"/>
      <c r="M28" s="66">
        <v>37</v>
      </c>
      <c r="N28" s="66">
        <v>17</v>
      </c>
      <c r="O28" s="66"/>
      <c r="P28" s="66">
        <v>5</v>
      </c>
      <c r="Q28" s="66" t="s">
        <v>31</v>
      </c>
      <c r="R28" s="7"/>
      <c r="S28" s="109">
        <v>106</v>
      </c>
    </row>
    <row r="29" spans="2:19" x14ac:dyDescent="0.35">
      <c r="B29" s="7" t="s">
        <v>104</v>
      </c>
      <c r="C29" s="179"/>
      <c r="D29" s="66">
        <v>3</v>
      </c>
      <c r="E29" s="66" t="s">
        <v>31</v>
      </c>
      <c r="F29" s="178"/>
      <c r="G29" s="66">
        <v>13</v>
      </c>
      <c r="H29" s="66">
        <v>3</v>
      </c>
      <c r="I29" s="178"/>
      <c r="J29" s="66">
        <v>22</v>
      </c>
      <c r="K29" s="66">
        <v>14</v>
      </c>
      <c r="L29" s="178"/>
      <c r="M29" s="66">
        <v>40</v>
      </c>
      <c r="N29" s="66">
        <v>19</v>
      </c>
      <c r="O29" s="178"/>
      <c r="P29" s="66">
        <v>2</v>
      </c>
      <c r="Q29" s="66" t="s">
        <v>31</v>
      </c>
      <c r="R29" s="179"/>
      <c r="S29" s="109">
        <v>116</v>
      </c>
    </row>
    <row r="30" spans="2:19" x14ac:dyDescent="0.35">
      <c r="B30" s="177" t="s">
        <v>101</v>
      </c>
      <c r="C30" s="12"/>
      <c r="D30" s="180">
        <v>5</v>
      </c>
      <c r="E30" s="180">
        <v>1</v>
      </c>
      <c r="F30" s="181"/>
      <c r="G30" s="180">
        <v>15</v>
      </c>
      <c r="H30" s="180">
        <v>3</v>
      </c>
      <c r="I30" s="181"/>
      <c r="J30" s="180">
        <v>24</v>
      </c>
      <c r="K30" s="180">
        <v>15</v>
      </c>
      <c r="L30" s="181"/>
      <c r="M30" s="180">
        <v>40</v>
      </c>
      <c r="N30" s="180">
        <v>19</v>
      </c>
      <c r="O30" s="181"/>
      <c r="P30" s="180">
        <v>2</v>
      </c>
      <c r="Q30" s="180" t="s">
        <v>31</v>
      </c>
      <c r="R30" s="181"/>
      <c r="S30" s="182">
        <v>124</v>
      </c>
    </row>
  </sheetData>
  <mergeCells count="5">
    <mergeCell ref="D4:E4"/>
    <mergeCell ref="G4:H4"/>
    <mergeCell ref="J4:K4"/>
    <mergeCell ref="M4:N4"/>
    <mergeCell ref="P4:Q4"/>
  </mergeCells>
  <hyperlinks>
    <hyperlink ref="U1" location="'Niveau d''études cap. hum.'!A1" display="Variable suivante" xr:uid="{00000000-0004-0000-3900-000000000000}"/>
    <hyperlink ref="U2" location="'Distribution d''âge'!A1" display="Variable précédente" xr:uid="{00000000-0004-0000-3900-000001000000}"/>
  </hyperlinks>
  <pageMargins left="0.7" right="0.7" top="0.75" bottom="0.75" header="0.3" footer="0.3"/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Feuil59">
    <tabColor theme="0"/>
  </sheetPr>
  <dimension ref="B1:R12"/>
  <sheetViews>
    <sheetView showGridLines="0" workbookViewId="0">
      <selection activeCell="G13" sqref="G13"/>
    </sheetView>
  </sheetViews>
  <sheetFormatPr baseColWidth="10" defaultColWidth="11" defaultRowHeight="15.5" x14ac:dyDescent="0.35"/>
  <cols>
    <col min="1" max="1" width="11" style="12"/>
    <col min="2" max="2" width="15" style="12" customWidth="1"/>
    <col min="3" max="3" width="1.83203125" style="12" customWidth="1"/>
    <col min="4" max="5" width="11" style="12"/>
    <col min="6" max="6" width="1.83203125" style="12" customWidth="1"/>
    <col min="7" max="8" width="11" style="12"/>
    <col min="9" max="9" width="1.83203125" style="12" customWidth="1"/>
    <col min="10" max="11" width="11" style="12"/>
    <col min="12" max="12" width="1.83203125" style="12" customWidth="1"/>
    <col min="13" max="14" width="11" style="12"/>
    <col min="15" max="15" width="1.83203125" style="12" customWidth="1"/>
    <col min="16" max="17" width="11" style="12"/>
    <col min="18" max="18" width="19" style="12" bestFit="1" customWidth="1"/>
    <col min="19" max="16384" width="11" style="12"/>
  </cols>
  <sheetData>
    <row r="1" spans="2:18" x14ac:dyDescent="0.35">
      <c r="R1" s="119" t="s">
        <v>322</v>
      </c>
    </row>
    <row r="2" spans="2:18" ht="18" x14ac:dyDescent="0.4">
      <c r="B2" s="11" t="s">
        <v>258</v>
      </c>
    </row>
    <row r="4" spans="2:18" x14ac:dyDescent="0.35">
      <c r="B4" s="94" t="s">
        <v>259</v>
      </c>
      <c r="C4" s="81"/>
      <c r="D4" s="359" t="s">
        <v>260</v>
      </c>
      <c r="E4" s="360"/>
      <c r="F4" s="82"/>
      <c r="G4" s="336" t="s">
        <v>261</v>
      </c>
      <c r="H4" s="337"/>
      <c r="I4" s="82"/>
      <c r="J4" s="336" t="s">
        <v>262</v>
      </c>
      <c r="K4" s="337"/>
      <c r="L4" s="82"/>
      <c r="M4" s="359" t="s">
        <v>263</v>
      </c>
      <c r="N4" s="360"/>
      <c r="O4" s="81"/>
      <c r="P4" s="95" t="s">
        <v>40</v>
      </c>
    </row>
    <row r="5" spans="2:18" x14ac:dyDescent="0.35">
      <c r="B5" s="97"/>
      <c r="C5" s="81"/>
      <c r="D5" s="84" t="s">
        <v>119</v>
      </c>
      <c r="E5" s="187" t="s">
        <v>120</v>
      </c>
      <c r="F5" s="82"/>
      <c r="G5" s="113" t="s">
        <v>119</v>
      </c>
      <c r="H5" s="187" t="s">
        <v>120</v>
      </c>
      <c r="I5" s="82"/>
      <c r="J5" s="113" t="s">
        <v>119</v>
      </c>
      <c r="K5" s="83" t="s">
        <v>120</v>
      </c>
      <c r="L5" s="82"/>
      <c r="M5" s="84" t="s">
        <v>119</v>
      </c>
      <c r="N5" s="187" t="s">
        <v>120</v>
      </c>
      <c r="O5" s="81"/>
      <c r="P5" s="188"/>
    </row>
    <row r="6" spans="2:18" x14ac:dyDescent="0.35">
      <c r="B6" s="93">
        <v>2018</v>
      </c>
      <c r="C6" s="7"/>
      <c r="D6" s="66">
        <v>3</v>
      </c>
      <c r="E6" s="66" t="s">
        <v>31</v>
      </c>
      <c r="F6" s="66"/>
      <c r="G6" s="66">
        <v>20</v>
      </c>
      <c r="H6" s="66">
        <v>9</v>
      </c>
      <c r="I6" s="66"/>
      <c r="J6" s="66">
        <v>3</v>
      </c>
      <c r="K6" s="66">
        <v>2</v>
      </c>
      <c r="L6" s="66"/>
      <c r="M6" s="66">
        <v>1</v>
      </c>
      <c r="N6" s="66" t="s">
        <v>31</v>
      </c>
      <c r="O6" s="7"/>
      <c r="P6" s="109">
        <v>38</v>
      </c>
    </row>
    <row r="7" spans="2:18" x14ac:dyDescent="0.35">
      <c r="B7" s="93">
        <v>2019</v>
      </c>
      <c r="C7" s="7"/>
      <c r="D7" s="66">
        <v>4</v>
      </c>
      <c r="E7" s="66" t="s">
        <v>31</v>
      </c>
      <c r="F7" s="66"/>
      <c r="G7" s="66">
        <v>24</v>
      </c>
      <c r="H7" s="66">
        <v>10</v>
      </c>
      <c r="I7" s="66"/>
      <c r="J7" s="66">
        <v>2</v>
      </c>
      <c r="K7" s="66">
        <v>2</v>
      </c>
      <c r="L7" s="66"/>
      <c r="M7" s="66">
        <v>1</v>
      </c>
      <c r="N7" s="66" t="s">
        <v>31</v>
      </c>
      <c r="O7" s="7"/>
      <c r="P7" s="109">
        <v>43</v>
      </c>
    </row>
    <row r="8" spans="2:18" x14ac:dyDescent="0.35">
      <c r="B8" s="183">
        <v>2020</v>
      </c>
      <c r="C8" s="184"/>
      <c r="D8" s="185">
        <v>3</v>
      </c>
      <c r="E8" s="185" t="s">
        <v>31</v>
      </c>
      <c r="F8" s="185"/>
      <c r="G8" s="185">
        <v>37</v>
      </c>
      <c r="H8" s="185">
        <v>17</v>
      </c>
      <c r="I8" s="185"/>
      <c r="J8" s="185">
        <v>2</v>
      </c>
      <c r="K8" s="185">
        <v>2</v>
      </c>
      <c r="L8" s="185"/>
      <c r="M8" s="185">
        <v>2</v>
      </c>
      <c r="N8" s="185" t="s">
        <v>31</v>
      </c>
      <c r="O8" s="184"/>
      <c r="P8" s="186">
        <v>63</v>
      </c>
    </row>
    <row r="9" spans="2:18" x14ac:dyDescent="0.35">
      <c r="B9" s="98">
        <v>2021</v>
      </c>
      <c r="D9" s="86">
        <v>3</v>
      </c>
      <c r="E9" s="86" t="s">
        <v>31</v>
      </c>
      <c r="F9" s="86"/>
      <c r="G9" s="86">
        <v>37</v>
      </c>
      <c r="H9" s="86">
        <v>19</v>
      </c>
      <c r="I9" s="86"/>
      <c r="J9" s="88">
        <v>3</v>
      </c>
      <c r="K9" s="86">
        <v>2</v>
      </c>
      <c r="L9" s="86"/>
      <c r="M9" s="88">
        <v>3</v>
      </c>
      <c r="N9" s="88" t="s">
        <v>31</v>
      </c>
      <c r="P9" s="298">
        <v>67</v>
      </c>
    </row>
    <row r="10" spans="2:18" x14ac:dyDescent="0.35">
      <c r="B10" s="98">
        <v>2022</v>
      </c>
      <c r="D10" s="91">
        <v>2</v>
      </c>
      <c r="E10" s="91" t="s">
        <v>31</v>
      </c>
      <c r="F10" s="91"/>
      <c r="G10" s="91">
        <v>69</v>
      </c>
      <c r="H10" s="91">
        <v>36</v>
      </c>
      <c r="I10" s="91"/>
      <c r="J10" s="92">
        <v>5</v>
      </c>
      <c r="K10" s="91">
        <v>4</v>
      </c>
      <c r="L10" s="91"/>
      <c r="M10" s="92">
        <v>8</v>
      </c>
      <c r="N10" s="92" t="s">
        <v>31</v>
      </c>
      <c r="O10" s="96"/>
      <c r="P10" s="111">
        <v>124</v>
      </c>
    </row>
    <row r="12" spans="2:18" x14ac:dyDescent="0.35">
      <c r="B12" s="264"/>
      <c r="C12" s="264"/>
      <c r="D12" s="264"/>
      <c r="E12" s="264"/>
      <c r="F12" s="264"/>
      <c r="G12" s="264"/>
      <c r="H12" s="264"/>
    </row>
  </sheetData>
  <mergeCells count="4">
    <mergeCell ref="D4:E4"/>
    <mergeCell ref="G4:H4"/>
    <mergeCell ref="J4:K4"/>
    <mergeCell ref="M4:N4"/>
  </mergeCells>
  <hyperlinks>
    <hyperlink ref="R1" location="'Effectif gén. trim.'!A1" display="Variable précédente" xr:uid="{00000000-0004-0000-3A00-000000000000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5">
    <tabColor theme="0"/>
  </sheetPr>
  <dimension ref="B1:I64"/>
  <sheetViews>
    <sheetView showGridLines="0" workbookViewId="0">
      <selection activeCell="I1" sqref="I1"/>
    </sheetView>
  </sheetViews>
  <sheetFormatPr baseColWidth="10" defaultColWidth="11" defaultRowHeight="15.5" x14ac:dyDescent="0.35"/>
  <cols>
    <col min="1" max="2" width="11" style="12"/>
    <col min="3" max="3" width="55.25" style="12" bestFit="1" customWidth="1"/>
    <col min="4" max="8" width="11" style="12"/>
    <col min="9" max="9" width="19" style="12" bestFit="1" customWidth="1"/>
    <col min="10" max="16384" width="11" style="12"/>
  </cols>
  <sheetData>
    <row r="1" spans="2:9" x14ac:dyDescent="0.35">
      <c r="I1" s="118" t="s">
        <v>321</v>
      </c>
    </row>
    <row r="2" spans="2:9" ht="18" x14ac:dyDescent="0.4">
      <c r="B2" s="11" t="s">
        <v>85</v>
      </c>
      <c r="I2" s="119" t="s">
        <v>322</v>
      </c>
    </row>
    <row r="4" spans="2:9" x14ac:dyDescent="0.35">
      <c r="B4" s="17" t="s">
        <v>32</v>
      </c>
      <c r="C4" s="20" t="s">
        <v>349</v>
      </c>
      <c r="D4" s="13">
        <v>2019</v>
      </c>
      <c r="E4" s="13">
        <v>2020</v>
      </c>
      <c r="F4" s="13">
        <v>2021</v>
      </c>
      <c r="G4" s="13">
        <v>2022</v>
      </c>
    </row>
    <row r="5" spans="2:9" x14ac:dyDescent="0.35">
      <c r="B5" s="7">
        <v>1</v>
      </c>
      <c r="C5" s="7" t="s">
        <v>44</v>
      </c>
      <c r="D5" s="8">
        <v>64</v>
      </c>
      <c r="E5" s="8">
        <v>64</v>
      </c>
      <c r="F5" s="8">
        <v>308</v>
      </c>
      <c r="G5" s="8">
        <v>502</v>
      </c>
    </row>
    <row r="6" spans="2:9" x14ac:dyDescent="0.35">
      <c r="B6" s="7">
        <v>2</v>
      </c>
      <c r="C6" s="7" t="s">
        <v>45</v>
      </c>
      <c r="D6" s="8">
        <v>246</v>
      </c>
      <c r="E6" s="8">
        <v>245</v>
      </c>
      <c r="F6" s="8">
        <v>442</v>
      </c>
      <c r="G6" s="8">
        <v>533</v>
      </c>
    </row>
    <row r="7" spans="2:9" x14ac:dyDescent="0.35">
      <c r="B7" s="7">
        <v>3</v>
      </c>
      <c r="C7" s="7" t="s">
        <v>354</v>
      </c>
      <c r="D7" s="8">
        <v>252</v>
      </c>
      <c r="E7" s="8">
        <v>253</v>
      </c>
      <c r="F7" s="8">
        <v>262</v>
      </c>
      <c r="G7" s="8">
        <v>259</v>
      </c>
    </row>
    <row r="8" spans="2:9" x14ac:dyDescent="0.35">
      <c r="B8" s="7">
        <v>4</v>
      </c>
      <c r="C8" s="7" t="s">
        <v>344</v>
      </c>
      <c r="D8" s="8" t="s">
        <v>31</v>
      </c>
      <c r="E8" s="8" t="s">
        <v>31</v>
      </c>
      <c r="F8" s="8">
        <v>349</v>
      </c>
      <c r="G8" s="8">
        <v>571</v>
      </c>
    </row>
    <row r="9" spans="2:9" x14ac:dyDescent="0.35">
      <c r="B9" s="7">
        <v>5</v>
      </c>
      <c r="C9" s="7" t="s">
        <v>46</v>
      </c>
      <c r="D9" s="8">
        <v>757</v>
      </c>
      <c r="E9" s="8">
        <v>747</v>
      </c>
      <c r="F9" s="8">
        <v>827</v>
      </c>
      <c r="G9" s="8">
        <v>988</v>
      </c>
    </row>
    <row r="10" spans="2:9" x14ac:dyDescent="0.35">
      <c r="B10" s="7">
        <v>6</v>
      </c>
      <c r="C10" s="7" t="s">
        <v>47</v>
      </c>
      <c r="D10" s="8" t="s">
        <v>392</v>
      </c>
      <c r="E10" s="8" t="s">
        <v>393</v>
      </c>
      <c r="F10" s="8" t="s">
        <v>394</v>
      </c>
      <c r="G10" s="8" t="s">
        <v>395</v>
      </c>
    </row>
    <row r="11" spans="2:9" x14ac:dyDescent="0.35">
      <c r="B11" s="7">
        <v>7</v>
      </c>
      <c r="C11" s="7" t="s">
        <v>48</v>
      </c>
      <c r="D11" s="8" t="s">
        <v>396</v>
      </c>
      <c r="E11" s="8" t="s">
        <v>397</v>
      </c>
      <c r="F11" s="8" t="s">
        <v>398</v>
      </c>
      <c r="G11" s="8" t="s">
        <v>399</v>
      </c>
    </row>
    <row r="12" spans="2:9" x14ac:dyDescent="0.35">
      <c r="B12" s="7">
        <v>8</v>
      </c>
      <c r="C12" s="7" t="s">
        <v>49</v>
      </c>
      <c r="D12" s="8" t="s">
        <v>400</v>
      </c>
      <c r="E12" s="8" t="s">
        <v>401</v>
      </c>
      <c r="F12" s="8" t="s">
        <v>402</v>
      </c>
      <c r="G12" s="8" t="s">
        <v>403</v>
      </c>
    </row>
    <row r="13" spans="2:9" x14ac:dyDescent="0.35">
      <c r="B13" s="7">
        <v>9</v>
      </c>
      <c r="C13" s="7" t="s">
        <v>346</v>
      </c>
      <c r="D13" s="8" t="s">
        <v>31</v>
      </c>
      <c r="E13" s="8" t="s">
        <v>31</v>
      </c>
      <c r="F13" s="8">
        <v>369</v>
      </c>
      <c r="G13" s="8">
        <v>492</v>
      </c>
    </row>
    <row r="14" spans="2:9" x14ac:dyDescent="0.35">
      <c r="B14" s="7">
        <v>10</v>
      </c>
      <c r="C14" s="7" t="s">
        <v>50</v>
      </c>
      <c r="D14" s="8">
        <v>112</v>
      </c>
      <c r="E14" s="8">
        <v>114</v>
      </c>
      <c r="F14" s="8">
        <v>329</v>
      </c>
      <c r="G14" s="8">
        <v>431</v>
      </c>
    </row>
    <row r="15" spans="2:9" x14ac:dyDescent="0.35">
      <c r="B15" s="7">
        <v>11</v>
      </c>
      <c r="C15" s="7" t="s">
        <v>51</v>
      </c>
      <c r="D15" s="8" t="s">
        <v>404</v>
      </c>
      <c r="E15" s="8" t="s">
        <v>405</v>
      </c>
      <c r="F15" s="8" t="s">
        <v>406</v>
      </c>
      <c r="G15" s="8" t="s">
        <v>407</v>
      </c>
    </row>
    <row r="16" spans="2:9" x14ac:dyDescent="0.35">
      <c r="B16" s="7">
        <v>12</v>
      </c>
      <c r="C16" s="7" t="s">
        <v>52</v>
      </c>
      <c r="D16" s="8">
        <v>167</v>
      </c>
      <c r="E16" s="8">
        <v>299</v>
      </c>
      <c r="F16" s="8">
        <v>331</v>
      </c>
      <c r="G16" s="8">
        <v>410</v>
      </c>
    </row>
    <row r="17" spans="2:7" x14ac:dyDescent="0.35">
      <c r="B17" s="7">
        <v>13</v>
      </c>
      <c r="C17" s="7" t="s">
        <v>53</v>
      </c>
      <c r="D17" s="8" t="s">
        <v>408</v>
      </c>
      <c r="E17" s="8" t="s">
        <v>409</v>
      </c>
      <c r="F17" s="8" t="s">
        <v>410</v>
      </c>
      <c r="G17" s="8" t="s">
        <v>411</v>
      </c>
    </row>
    <row r="18" spans="2:7" x14ac:dyDescent="0.35">
      <c r="B18" s="7">
        <v>14</v>
      </c>
      <c r="C18" s="7" t="s">
        <v>385</v>
      </c>
      <c r="D18" s="8">
        <v>43</v>
      </c>
      <c r="E18" s="8">
        <v>57</v>
      </c>
      <c r="F18" s="8" t="s">
        <v>31</v>
      </c>
      <c r="G18" s="8" t="s">
        <v>31</v>
      </c>
    </row>
    <row r="19" spans="2:7" x14ac:dyDescent="0.35">
      <c r="B19" s="7">
        <v>15</v>
      </c>
      <c r="C19" s="7" t="s">
        <v>54</v>
      </c>
      <c r="D19" s="8">
        <v>439</v>
      </c>
      <c r="E19" s="8">
        <v>432</v>
      </c>
      <c r="F19" s="8">
        <v>521</v>
      </c>
      <c r="G19" s="8">
        <v>580</v>
      </c>
    </row>
    <row r="20" spans="2:7" x14ac:dyDescent="0.35">
      <c r="B20" s="7">
        <v>16</v>
      </c>
      <c r="C20" s="7" t="s">
        <v>377</v>
      </c>
      <c r="D20" s="8" t="s">
        <v>31</v>
      </c>
      <c r="E20" s="8" t="s">
        <v>31</v>
      </c>
      <c r="F20" s="8">
        <v>42</v>
      </c>
      <c r="G20" s="8">
        <v>52</v>
      </c>
    </row>
    <row r="21" spans="2:7" x14ac:dyDescent="0.35">
      <c r="B21" s="7">
        <v>17</v>
      </c>
      <c r="C21" s="7" t="s">
        <v>55</v>
      </c>
      <c r="D21" s="8">
        <v>167</v>
      </c>
      <c r="E21" s="8">
        <v>170</v>
      </c>
      <c r="F21" s="8">
        <v>214</v>
      </c>
      <c r="G21" s="8">
        <v>429</v>
      </c>
    </row>
    <row r="22" spans="2:7" x14ac:dyDescent="0.35">
      <c r="B22" s="7">
        <v>18</v>
      </c>
      <c r="C22" s="7" t="s">
        <v>56</v>
      </c>
      <c r="D22" s="8" t="s">
        <v>412</v>
      </c>
      <c r="E22" s="8" t="s">
        <v>413</v>
      </c>
      <c r="F22" s="8" t="s">
        <v>414</v>
      </c>
      <c r="G22" s="8" t="s">
        <v>415</v>
      </c>
    </row>
    <row r="23" spans="2:7" x14ac:dyDescent="0.35">
      <c r="B23" s="7">
        <v>19</v>
      </c>
      <c r="C23" s="7" t="s">
        <v>347</v>
      </c>
      <c r="D23" s="8">
        <v>57</v>
      </c>
      <c r="E23" s="8">
        <v>57</v>
      </c>
      <c r="F23" s="8">
        <v>256</v>
      </c>
      <c r="G23" s="8">
        <v>424</v>
      </c>
    </row>
    <row r="24" spans="2:7" x14ac:dyDescent="0.35">
      <c r="B24" s="7">
        <v>20</v>
      </c>
      <c r="C24" s="7" t="s">
        <v>350</v>
      </c>
      <c r="D24" s="8" t="s">
        <v>416</v>
      </c>
      <c r="E24" s="8" t="s">
        <v>417</v>
      </c>
      <c r="F24" s="8" t="s">
        <v>418</v>
      </c>
      <c r="G24" s="8" t="s">
        <v>419</v>
      </c>
    </row>
    <row r="25" spans="2:7" x14ac:dyDescent="0.35">
      <c r="B25" s="7">
        <v>21</v>
      </c>
      <c r="C25" s="7" t="s">
        <v>57</v>
      </c>
      <c r="D25" s="8" t="s">
        <v>420</v>
      </c>
      <c r="E25" s="8" t="s">
        <v>421</v>
      </c>
      <c r="F25" s="8" t="s">
        <v>422</v>
      </c>
      <c r="G25" s="8" t="s">
        <v>423</v>
      </c>
    </row>
    <row r="26" spans="2:7" x14ac:dyDescent="0.35">
      <c r="B26" s="7">
        <v>22</v>
      </c>
      <c r="C26" s="7" t="s">
        <v>58</v>
      </c>
      <c r="D26" s="8">
        <v>335</v>
      </c>
      <c r="E26" s="8">
        <v>335</v>
      </c>
      <c r="F26" s="8">
        <v>404</v>
      </c>
      <c r="G26" s="8">
        <v>458</v>
      </c>
    </row>
    <row r="27" spans="2:7" x14ac:dyDescent="0.35">
      <c r="B27" s="7">
        <v>23</v>
      </c>
      <c r="C27" s="7" t="s">
        <v>59</v>
      </c>
      <c r="D27" s="8" t="s">
        <v>424</v>
      </c>
      <c r="E27" s="8" t="s">
        <v>424</v>
      </c>
      <c r="F27" s="8" t="s">
        <v>425</v>
      </c>
      <c r="G27" s="8" t="s">
        <v>426</v>
      </c>
    </row>
    <row r="28" spans="2:7" x14ac:dyDescent="0.35">
      <c r="B28" s="7">
        <v>24</v>
      </c>
      <c r="C28" s="7" t="s">
        <v>60</v>
      </c>
      <c r="D28" s="8" t="s">
        <v>427</v>
      </c>
      <c r="E28" s="8">
        <v>997</v>
      </c>
      <c r="F28" s="8" t="s">
        <v>428</v>
      </c>
      <c r="G28" s="8" t="s">
        <v>429</v>
      </c>
    </row>
    <row r="29" spans="2:7" x14ac:dyDescent="0.35">
      <c r="B29" s="7">
        <v>25</v>
      </c>
      <c r="C29" s="7" t="s">
        <v>355</v>
      </c>
      <c r="D29" s="8" t="s">
        <v>430</v>
      </c>
      <c r="E29" s="8" t="s">
        <v>431</v>
      </c>
      <c r="F29" s="8" t="s">
        <v>432</v>
      </c>
      <c r="G29" s="8" t="s">
        <v>433</v>
      </c>
    </row>
    <row r="30" spans="2:7" x14ac:dyDescent="0.35">
      <c r="B30" s="7">
        <v>26</v>
      </c>
      <c r="C30" s="7" t="s">
        <v>62</v>
      </c>
      <c r="D30" s="8">
        <v>488</v>
      </c>
      <c r="E30" s="8">
        <v>484</v>
      </c>
      <c r="F30" s="8">
        <v>588</v>
      </c>
      <c r="G30" s="8">
        <v>515</v>
      </c>
    </row>
    <row r="31" spans="2:7" x14ac:dyDescent="0.35">
      <c r="B31" s="7">
        <v>27</v>
      </c>
      <c r="C31" s="7" t="s">
        <v>386</v>
      </c>
      <c r="D31" s="8" t="s">
        <v>31</v>
      </c>
      <c r="E31" s="8" t="s">
        <v>31</v>
      </c>
      <c r="F31" s="8">
        <v>49</v>
      </c>
      <c r="G31" s="8">
        <v>708</v>
      </c>
    </row>
    <row r="32" spans="2:7" x14ac:dyDescent="0.35">
      <c r="B32" s="7">
        <v>28</v>
      </c>
      <c r="C32" s="7" t="s">
        <v>63</v>
      </c>
      <c r="D32" s="8" t="s">
        <v>434</v>
      </c>
      <c r="E32" s="8" t="s">
        <v>435</v>
      </c>
      <c r="F32" s="8" t="s">
        <v>436</v>
      </c>
      <c r="G32" s="8" t="s">
        <v>437</v>
      </c>
    </row>
    <row r="33" spans="2:7" x14ac:dyDescent="0.35">
      <c r="B33" s="7">
        <v>29</v>
      </c>
      <c r="C33" s="7" t="s">
        <v>64</v>
      </c>
      <c r="D33" s="8" t="s">
        <v>438</v>
      </c>
      <c r="E33" s="8" t="s">
        <v>439</v>
      </c>
      <c r="F33" s="8" t="s">
        <v>440</v>
      </c>
      <c r="G33" s="8" t="s">
        <v>441</v>
      </c>
    </row>
    <row r="34" spans="2:7" x14ac:dyDescent="0.35">
      <c r="B34" s="7">
        <v>30</v>
      </c>
      <c r="C34" s="7" t="s">
        <v>65</v>
      </c>
      <c r="D34" s="8" t="s">
        <v>442</v>
      </c>
      <c r="E34" s="8" t="s">
        <v>443</v>
      </c>
      <c r="F34" s="8" t="s">
        <v>444</v>
      </c>
      <c r="G34" s="8" t="s">
        <v>445</v>
      </c>
    </row>
    <row r="35" spans="2:7" x14ac:dyDescent="0.35">
      <c r="B35" s="7">
        <v>31</v>
      </c>
      <c r="C35" s="7" t="s">
        <v>387</v>
      </c>
      <c r="D35" s="8" t="s">
        <v>31</v>
      </c>
      <c r="E35" s="8" t="s">
        <v>31</v>
      </c>
      <c r="F35" s="8">
        <v>610</v>
      </c>
      <c r="G35" s="8">
        <v>918</v>
      </c>
    </row>
    <row r="36" spans="2:7" x14ac:dyDescent="0.35">
      <c r="B36" s="7">
        <v>32</v>
      </c>
      <c r="C36" s="7" t="s">
        <v>66</v>
      </c>
      <c r="D36" s="8">
        <v>710</v>
      </c>
      <c r="E36" s="8">
        <v>708</v>
      </c>
      <c r="F36" s="8">
        <v>857</v>
      </c>
      <c r="G36" s="8">
        <v>982</v>
      </c>
    </row>
    <row r="37" spans="2:7" x14ac:dyDescent="0.35">
      <c r="B37" s="7">
        <v>33</v>
      </c>
      <c r="C37" s="7" t="s">
        <v>67</v>
      </c>
      <c r="D37" s="8">
        <v>190</v>
      </c>
      <c r="E37" s="8">
        <v>208</v>
      </c>
      <c r="F37" s="8">
        <v>308</v>
      </c>
      <c r="G37" s="8">
        <v>443</v>
      </c>
    </row>
    <row r="38" spans="2:7" x14ac:dyDescent="0.35">
      <c r="B38" s="7">
        <v>34</v>
      </c>
      <c r="C38" s="7" t="s">
        <v>68</v>
      </c>
      <c r="D38" s="8" t="s">
        <v>446</v>
      </c>
      <c r="E38" s="8" t="s">
        <v>447</v>
      </c>
      <c r="F38" s="8" t="s">
        <v>448</v>
      </c>
      <c r="G38" s="8" t="s">
        <v>449</v>
      </c>
    </row>
    <row r="39" spans="2:7" x14ac:dyDescent="0.35">
      <c r="B39" s="7">
        <v>35</v>
      </c>
      <c r="C39" s="7" t="s">
        <v>69</v>
      </c>
      <c r="D39" s="8" t="s">
        <v>450</v>
      </c>
      <c r="E39" s="8" t="s">
        <v>451</v>
      </c>
      <c r="F39" s="8" t="s">
        <v>452</v>
      </c>
      <c r="G39" s="8" t="s">
        <v>453</v>
      </c>
    </row>
    <row r="40" spans="2:7" x14ac:dyDescent="0.35">
      <c r="B40" s="7">
        <v>36</v>
      </c>
      <c r="C40" s="7" t="s">
        <v>356</v>
      </c>
      <c r="D40" s="8">
        <v>179</v>
      </c>
      <c r="E40" s="8">
        <v>179</v>
      </c>
      <c r="F40" s="8">
        <v>169</v>
      </c>
      <c r="G40" s="8">
        <v>177</v>
      </c>
    </row>
    <row r="41" spans="2:7" x14ac:dyDescent="0.35">
      <c r="B41" s="7">
        <v>37</v>
      </c>
      <c r="C41" s="7" t="s">
        <v>388</v>
      </c>
      <c r="D41" s="8">
        <v>69</v>
      </c>
      <c r="E41" s="8">
        <v>68</v>
      </c>
      <c r="F41" s="8">
        <v>150</v>
      </c>
      <c r="G41" s="8">
        <v>221</v>
      </c>
    </row>
    <row r="42" spans="2:7" x14ac:dyDescent="0.35">
      <c r="B42" s="7">
        <v>38</v>
      </c>
      <c r="C42" s="7" t="s">
        <v>70</v>
      </c>
      <c r="D42" s="8" t="s">
        <v>454</v>
      </c>
      <c r="E42" s="8" t="s">
        <v>455</v>
      </c>
      <c r="F42" s="8" t="s">
        <v>456</v>
      </c>
      <c r="G42" s="8" t="s">
        <v>457</v>
      </c>
    </row>
    <row r="43" spans="2:7" x14ac:dyDescent="0.35">
      <c r="B43" s="7">
        <v>39</v>
      </c>
      <c r="C43" s="7" t="s">
        <v>71</v>
      </c>
      <c r="D43" s="8" t="s">
        <v>458</v>
      </c>
      <c r="E43" s="8" t="s">
        <v>459</v>
      </c>
      <c r="F43" s="8" t="s">
        <v>460</v>
      </c>
      <c r="G43" s="8" t="s">
        <v>461</v>
      </c>
    </row>
    <row r="44" spans="2:7" x14ac:dyDescent="0.35">
      <c r="B44" s="7">
        <v>40</v>
      </c>
      <c r="C44" s="7" t="s">
        <v>72</v>
      </c>
      <c r="D44" s="8" t="s">
        <v>462</v>
      </c>
      <c r="E44" s="8" t="s">
        <v>463</v>
      </c>
      <c r="F44" s="8" t="s">
        <v>464</v>
      </c>
      <c r="G44" s="8" t="s">
        <v>465</v>
      </c>
    </row>
    <row r="45" spans="2:7" x14ac:dyDescent="0.35">
      <c r="B45" s="7">
        <v>41</v>
      </c>
      <c r="C45" s="7" t="s">
        <v>73</v>
      </c>
      <c r="D45" s="8" t="s">
        <v>466</v>
      </c>
      <c r="E45" s="8" t="s">
        <v>467</v>
      </c>
      <c r="F45" s="8" t="s">
        <v>468</v>
      </c>
      <c r="G45" s="8" t="s">
        <v>469</v>
      </c>
    </row>
    <row r="46" spans="2:7" x14ac:dyDescent="0.35">
      <c r="B46" s="7">
        <v>42</v>
      </c>
      <c r="C46" s="7" t="s">
        <v>345</v>
      </c>
      <c r="D46" s="8" t="s">
        <v>31</v>
      </c>
      <c r="E46" s="8" t="s">
        <v>31</v>
      </c>
      <c r="F46" s="8">
        <v>390</v>
      </c>
      <c r="G46" s="8">
        <v>609</v>
      </c>
    </row>
    <row r="47" spans="2:7" x14ac:dyDescent="0.35">
      <c r="B47" s="7">
        <v>43</v>
      </c>
      <c r="C47" s="7" t="s">
        <v>357</v>
      </c>
      <c r="D47" s="8">
        <v>536</v>
      </c>
      <c r="E47" s="8">
        <v>552</v>
      </c>
      <c r="F47" s="8">
        <v>942</v>
      </c>
      <c r="G47" s="8" t="s">
        <v>470</v>
      </c>
    </row>
    <row r="48" spans="2:7" x14ac:dyDescent="0.35">
      <c r="B48" s="7">
        <v>44</v>
      </c>
      <c r="C48" s="7" t="s">
        <v>74</v>
      </c>
      <c r="D48" s="8">
        <v>170</v>
      </c>
      <c r="E48" s="8">
        <v>170</v>
      </c>
      <c r="F48" s="8">
        <v>177</v>
      </c>
      <c r="G48" s="8">
        <v>178</v>
      </c>
    </row>
    <row r="49" spans="2:7" x14ac:dyDescent="0.35">
      <c r="B49" s="7">
        <v>45</v>
      </c>
      <c r="C49" s="7" t="s">
        <v>358</v>
      </c>
      <c r="D49" s="8">
        <v>746</v>
      </c>
      <c r="E49" s="8">
        <v>738</v>
      </c>
      <c r="F49" s="8">
        <v>917</v>
      </c>
      <c r="G49" s="8">
        <v>984</v>
      </c>
    </row>
    <row r="50" spans="2:7" x14ac:dyDescent="0.35">
      <c r="B50" s="7">
        <v>46</v>
      </c>
      <c r="C50" s="7" t="s">
        <v>75</v>
      </c>
      <c r="D50" s="8">
        <v>631</v>
      </c>
      <c r="E50" s="8">
        <v>629</v>
      </c>
      <c r="F50" s="8">
        <v>721</v>
      </c>
      <c r="G50" s="8">
        <v>633</v>
      </c>
    </row>
    <row r="51" spans="2:7" x14ac:dyDescent="0.35">
      <c r="B51" s="7">
        <v>47</v>
      </c>
      <c r="C51" s="7" t="s">
        <v>389</v>
      </c>
      <c r="D51" s="8">
        <v>242</v>
      </c>
      <c r="E51" s="8">
        <v>269</v>
      </c>
      <c r="F51" s="8">
        <v>328</v>
      </c>
      <c r="G51" s="8">
        <v>336</v>
      </c>
    </row>
    <row r="52" spans="2:7" x14ac:dyDescent="0.35">
      <c r="B52" s="7">
        <v>48</v>
      </c>
      <c r="C52" s="7" t="s">
        <v>76</v>
      </c>
      <c r="D52" s="8">
        <v>124</v>
      </c>
      <c r="E52" s="8">
        <v>131</v>
      </c>
      <c r="F52" s="8">
        <v>199</v>
      </c>
      <c r="G52" s="8">
        <v>243</v>
      </c>
    </row>
    <row r="53" spans="2:7" x14ac:dyDescent="0.35">
      <c r="B53" s="7">
        <v>49</v>
      </c>
      <c r="C53" s="7" t="s">
        <v>77</v>
      </c>
      <c r="D53" s="8">
        <v>279</v>
      </c>
      <c r="E53" s="8">
        <v>278</v>
      </c>
      <c r="F53" s="8">
        <v>313</v>
      </c>
      <c r="G53" s="8">
        <v>312</v>
      </c>
    </row>
    <row r="54" spans="2:7" x14ac:dyDescent="0.35">
      <c r="B54" s="7">
        <v>50</v>
      </c>
      <c r="C54" s="7" t="s">
        <v>78</v>
      </c>
      <c r="D54" s="8">
        <v>169</v>
      </c>
      <c r="E54" s="8">
        <v>169</v>
      </c>
      <c r="F54" s="8">
        <v>366</v>
      </c>
      <c r="G54" s="8">
        <v>493</v>
      </c>
    </row>
    <row r="55" spans="2:7" x14ac:dyDescent="0.35">
      <c r="B55" s="7">
        <v>51</v>
      </c>
      <c r="C55" s="7" t="s">
        <v>79</v>
      </c>
      <c r="D55" s="8">
        <v>440</v>
      </c>
      <c r="E55" s="8">
        <v>478</v>
      </c>
      <c r="F55" s="8">
        <v>733</v>
      </c>
      <c r="G55" s="8">
        <v>900</v>
      </c>
    </row>
    <row r="56" spans="2:7" x14ac:dyDescent="0.35">
      <c r="B56" s="7">
        <v>52</v>
      </c>
      <c r="C56" s="7" t="s">
        <v>390</v>
      </c>
      <c r="D56" s="8">
        <v>84</v>
      </c>
      <c r="E56" s="8">
        <v>83</v>
      </c>
      <c r="F56" s="8">
        <v>115</v>
      </c>
      <c r="G56" s="8">
        <v>128</v>
      </c>
    </row>
    <row r="57" spans="2:7" x14ac:dyDescent="0.35">
      <c r="B57" s="7">
        <v>53</v>
      </c>
      <c r="C57" s="7" t="s">
        <v>80</v>
      </c>
      <c r="D57" s="8" t="s">
        <v>471</v>
      </c>
      <c r="E57" s="8" t="s">
        <v>472</v>
      </c>
      <c r="F57" s="8" t="s">
        <v>473</v>
      </c>
      <c r="G57" s="8" t="s">
        <v>474</v>
      </c>
    </row>
    <row r="58" spans="2:7" x14ac:dyDescent="0.35">
      <c r="B58" s="7">
        <v>54</v>
      </c>
      <c r="C58" s="7" t="s">
        <v>81</v>
      </c>
      <c r="D58" s="8" t="s">
        <v>475</v>
      </c>
      <c r="E58" s="8" t="s">
        <v>476</v>
      </c>
      <c r="F58" s="8" t="s">
        <v>477</v>
      </c>
      <c r="G58" s="8" t="s">
        <v>478</v>
      </c>
    </row>
    <row r="59" spans="2:7" x14ac:dyDescent="0.35">
      <c r="B59" s="7">
        <v>55</v>
      </c>
      <c r="C59" s="19" t="s">
        <v>391</v>
      </c>
      <c r="D59" s="25">
        <v>493</v>
      </c>
      <c r="E59" s="25">
        <v>493</v>
      </c>
      <c r="F59" s="25">
        <v>546</v>
      </c>
      <c r="G59" s="8">
        <v>597</v>
      </c>
    </row>
    <row r="60" spans="2:7" x14ac:dyDescent="0.35">
      <c r="B60" s="7">
        <v>56</v>
      </c>
      <c r="C60" s="19" t="s">
        <v>82</v>
      </c>
      <c r="D60" s="27" t="s">
        <v>479</v>
      </c>
      <c r="E60" s="27" t="s">
        <v>480</v>
      </c>
      <c r="F60" s="131" t="s">
        <v>481</v>
      </c>
      <c r="G60" s="8" t="s">
        <v>482</v>
      </c>
    </row>
    <row r="61" spans="2:7" x14ac:dyDescent="0.35">
      <c r="B61" s="7">
        <v>57</v>
      </c>
      <c r="C61" s="19" t="s">
        <v>351</v>
      </c>
      <c r="D61" s="253" t="s">
        <v>483</v>
      </c>
      <c r="E61" s="254" t="s">
        <v>484</v>
      </c>
      <c r="F61" s="271" t="s">
        <v>485</v>
      </c>
      <c r="G61" s="254" t="s">
        <v>486</v>
      </c>
    </row>
    <row r="62" spans="2:7" x14ac:dyDescent="0.35">
      <c r="B62" s="7">
        <v>58</v>
      </c>
      <c r="C62" s="19" t="s">
        <v>83</v>
      </c>
      <c r="D62" s="27" t="s">
        <v>487</v>
      </c>
      <c r="E62" s="27" t="s">
        <v>488</v>
      </c>
      <c r="F62" s="27" t="s">
        <v>489</v>
      </c>
      <c r="G62" s="27" t="s">
        <v>490</v>
      </c>
    </row>
    <row r="63" spans="2:7" x14ac:dyDescent="0.35">
      <c r="B63" s="332" t="s">
        <v>40</v>
      </c>
      <c r="C63" s="333"/>
      <c r="D63" s="253" t="s">
        <v>491</v>
      </c>
      <c r="E63" s="253" t="s">
        <v>492</v>
      </c>
      <c r="F63" s="253" t="s">
        <v>493</v>
      </c>
      <c r="G63" s="253" t="s">
        <v>494</v>
      </c>
    </row>
    <row r="64" spans="2:7" x14ac:dyDescent="0.35">
      <c r="B64" s="334" t="s">
        <v>30</v>
      </c>
      <c r="C64" s="335"/>
      <c r="D64" s="300">
        <v>4.5999999999999999E-2</v>
      </c>
      <c r="E64" s="300">
        <v>5.9999999999999995E-4</v>
      </c>
      <c r="F64" s="300">
        <v>0.10589999999999999</v>
      </c>
      <c r="G64" s="300">
        <v>4.1200000000000001E-2</v>
      </c>
    </row>
  </sheetData>
  <mergeCells count="2">
    <mergeCell ref="B63:C63"/>
    <mergeCell ref="B64:C64"/>
  </mergeCells>
  <hyperlinks>
    <hyperlink ref="I1" location="'Cotisants par grade'!A1" display="Variable suivante" xr:uid="{00000000-0004-0000-0400-000000000000}"/>
    <hyperlink ref="I2" location="'Cotisants par province'!A1" display="Variable précédente" xr:uid="{00000000-0004-0000-0400-000001000000}"/>
  </hyperlinks>
  <pageMargins left="0.7" right="0.7" top="0.75" bottom="0.75" header="0.3" footer="0.3"/>
  <pageSetup paperSize="9" orientation="portrait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tabColor theme="0"/>
  </sheetPr>
  <dimension ref="B1:H16"/>
  <sheetViews>
    <sheetView showGridLines="0" workbookViewId="0">
      <selection activeCell="H1" sqref="H1"/>
    </sheetView>
  </sheetViews>
  <sheetFormatPr baseColWidth="10" defaultColWidth="11" defaultRowHeight="15.5" x14ac:dyDescent="0.35"/>
  <cols>
    <col min="1" max="7" width="11" style="12"/>
    <col min="8" max="8" width="19" style="12" bestFit="1" customWidth="1"/>
    <col min="9" max="16384" width="11" style="12"/>
  </cols>
  <sheetData>
    <row r="1" spans="2:8" x14ac:dyDescent="0.35">
      <c r="H1" s="118" t="s">
        <v>321</v>
      </c>
    </row>
    <row r="2" spans="2:8" ht="18" x14ac:dyDescent="0.4">
      <c r="B2" s="11" t="s">
        <v>84</v>
      </c>
      <c r="H2" s="119" t="s">
        <v>322</v>
      </c>
    </row>
    <row r="4" spans="2:8" x14ac:dyDescent="0.35">
      <c r="B4" s="17" t="s">
        <v>141</v>
      </c>
      <c r="C4" s="13">
        <v>2018</v>
      </c>
      <c r="D4" s="13">
        <v>2019</v>
      </c>
      <c r="E4" s="13">
        <v>2020</v>
      </c>
      <c r="F4" s="13">
        <v>2021</v>
      </c>
      <c r="G4" s="13">
        <v>2022</v>
      </c>
    </row>
    <row r="5" spans="2:8" x14ac:dyDescent="0.35">
      <c r="B5" s="7" t="s">
        <v>87</v>
      </c>
      <c r="C5" s="8">
        <v>133</v>
      </c>
      <c r="D5" s="8">
        <v>386</v>
      </c>
      <c r="E5" s="8">
        <v>394</v>
      </c>
      <c r="F5" s="8">
        <v>540</v>
      </c>
      <c r="G5" s="9">
        <v>472</v>
      </c>
    </row>
    <row r="6" spans="2:8" x14ac:dyDescent="0.35">
      <c r="B6" s="7" t="s">
        <v>88</v>
      </c>
      <c r="C6" s="8">
        <v>5767</v>
      </c>
      <c r="D6" s="8">
        <v>6162</v>
      </c>
      <c r="E6" s="8">
        <v>6040</v>
      </c>
      <c r="F6" s="8">
        <v>5336</v>
      </c>
      <c r="G6" s="9" t="s">
        <v>495</v>
      </c>
    </row>
    <row r="7" spans="2:8" x14ac:dyDescent="0.35">
      <c r="B7" s="7" t="s">
        <v>89</v>
      </c>
      <c r="C7" s="8">
        <v>5260</v>
      </c>
      <c r="D7" s="8">
        <v>6252</v>
      </c>
      <c r="E7" s="8">
        <v>6134</v>
      </c>
      <c r="F7" s="8">
        <v>6365</v>
      </c>
      <c r="G7" s="9" t="s">
        <v>496</v>
      </c>
    </row>
    <row r="8" spans="2:8" x14ac:dyDescent="0.35">
      <c r="B8" s="7" t="s">
        <v>90</v>
      </c>
      <c r="C8" s="8">
        <v>12538</v>
      </c>
      <c r="D8" s="8">
        <v>14106</v>
      </c>
      <c r="E8" s="8">
        <v>13848</v>
      </c>
      <c r="F8" s="8">
        <v>15035</v>
      </c>
      <c r="G8" s="9" t="s">
        <v>497</v>
      </c>
    </row>
    <row r="9" spans="2:8" x14ac:dyDescent="0.35">
      <c r="B9" s="7" t="s">
        <v>91</v>
      </c>
      <c r="C9" s="8">
        <v>26124</v>
      </c>
      <c r="D9" s="8">
        <v>28311</v>
      </c>
      <c r="E9" s="8">
        <v>29945</v>
      </c>
      <c r="F9" s="8">
        <v>33049</v>
      </c>
      <c r="G9" s="9" t="s">
        <v>498</v>
      </c>
    </row>
    <row r="10" spans="2:8" x14ac:dyDescent="0.35">
      <c r="B10" s="7" t="s">
        <v>92</v>
      </c>
      <c r="C10" s="8">
        <v>28712</v>
      </c>
      <c r="D10" s="8">
        <v>29058</v>
      </c>
      <c r="E10" s="8">
        <v>29829</v>
      </c>
      <c r="F10" s="8">
        <v>33576</v>
      </c>
      <c r="G10" s="9" t="s">
        <v>499</v>
      </c>
    </row>
    <row r="11" spans="2:8" x14ac:dyDescent="0.35">
      <c r="B11" s="7" t="s">
        <v>93</v>
      </c>
      <c r="C11" s="8">
        <v>39927</v>
      </c>
      <c r="D11" s="8">
        <v>40624</v>
      </c>
      <c r="E11" s="8">
        <v>39952</v>
      </c>
      <c r="F11" s="8">
        <v>41631</v>
      </c>
      <c r="G11" s="9" t="s">
        <v>500</v>
      </c>
    </row>
    <row r="12" spans="2:8" x14ac:dyDescent="0.35">
      <c r="B12" s="7" t="s">
        <v>94</v>
      </c>
      <c r="C12" s="8">
        <v>25388</v>
      </c>
      <c r="D12" s="8">
        <v>26884</v>
      </c>
      <c r="E12" s="8">
        <v>26270</v>
      </c>
      <c r="F12" s="8">
        <v>32572</v>
      </c>
      <c r="G12" s="9" t="s">
        <v>501</v>
      </c>
    </row>
    <row r="13" spans="2:8" x14ac:dyDescent="0.35">
      <c r="B13" s="7" t="s">
        <v>95</v>
      </c>
      <c r="C13" s="8">
        <v>12929</v>
      </c>
      <c r="D13" s="8">
        <v>12706</v>
      </c>
      <c r="E13" s="8">
        <v>12373</v>
      </c>
      <c r="F13" s="8">
        <v>14713</v>
      </c>
      <c r="G13" s="9" t="s">
        <v>502</v>
      </c>
    </row>
    <row r="14" spans="2:8" x14ac:dyDescent="0.35">
      <c r="B14" s="7" t="s">
        <v>96</v>
      </c>
      <c r="C14" s="8">
        <v>5862</v>
      </c>
      <c r="D14" s="8">
        <v>5792</v>
      </c>
      <c r="E14" s="8">
        <v>5641</v>
      </c>
      <c r="F14" s="8">
        <v>5830</v>
      </c>
      <c r="G14" s="9" t="s">
        <v>503</v>
      </c>
    </row>
    <row r="15" spans="2:8" x14ac:dyDescent="0.35">
      <c r="B15" s="18" t="s">
        <v>97</v>
      </c>
      <c r="C15" s="25">
        <v>1986</v>
      </c>
      <c r="D15" s="25">
        <v>1923</v>
      </c>
      <c r="E15" s="25">
        <v>1878</v>
      </c>
      <c r="F15" s="25">
        <v>1898</v>
      </c>
      <c r="G15" s="26" t="s">
        <v>504</v>
      </c>
    </row>
    <row r="16" spans="2:8" x14ac:dyDescent="0.35">
      <c r="B16" s="114" t="s">
        <v>40</v>
      </c>
      <c r="C16" s="131">
        <v>164626</v>
      </c>
      <c r="D16" s="131">
        <v>172204</v>
      </c>
      <c r="E16" s="131">
        <v>172304</v>
      </c>
      <c r="F16" s="131">
        <v>190545</v>
      </c>
      <c r="G16" s="28" t="s">
        <v>494</v>
      </c>
    </row>
  </sheetData>
  <hyperlinks>
    <hyperlink ref="H1" location="'Cot. par prov. et par grade'!A1" display="Variable suivante" xr:uid="{00000000-0004-0000-0500-000000000000}"/>
    <hyperlink ref="H2" location="'Cotisants Par Adm. Pub.'!A1" display="Variable précédente" xr:uid="{00000000-0004-0000-0500-000001000000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>
    <tabColor theme="0"/>
  </sheetPr>
  <dimension ref="B1:O16"/>
  <sheetViews>
    <sheetView showGridLines="0" topLeftCell="B1" workbookViewId="0">
      <selection activeCell="I1" sqref="I1"/>
    </sheetView>
  </sheetViews>
  <sheetFormatPr baseColWidth="10" defaultColWidth="11" defaultRowHeight="15.5" x14ac:dyDescent="0.35"/>
  <cols>
    <col min="1" max="8" width="11" style="2"/>
    <col min="9" max="9" width="10.83203125" style="2" customWidth="1"/>
    <col min="10" max="16384" width="11" style="2"/>
  </cols>
  <sheetData>
    <row r="1" spans="2:15" x14ac:dyDescent="0.35">
      <c r="I1" s="118" t="s">
        <v>321</v>
      </c>
    </row>
    <row r="2" spans="2:15" ht="18" x14ac:dyDescent="0.4">
      <c r="B2" s="117" t="s">
        <v>333</v>
      </c>
      <c r="I2" s="119" t="s">
        <v>322</v>
      </c>
    </row>
    <row r="4" spans="2:15" x14ac:dyDescent="0.35">
      <c r="B4" s="122" t="s">
        <v>42</v>
      </c>
      <c r="C4" s="123" t="s">
        <v>87</v>
      </c>
      <c r="D4" s="123" t="s">
        <v>88</v>
      </c>
      <c r="E4" s="123" t="s">
        <v>89</v>
      </c>
      <c r="F4" s="123" t="s">
        <v>90</v>
      </c>
      <c r="G4" s="123" t="s">
        <v>91</v>
      </c>
      <c r="H4" s="123" t="s">
        <v>92</v>
      </c>
      <c r="I4" s="123" t="s">
        <v>93</v>
      </c>
      <c r="J4" s="123" t="s">
        <v>94</v>
      </c>
      <c r="K4" s="123" t="s">
        <v>95</v>
      </c>
      <c r="L4" s="123" t="s">
        <v>96</v>
      </c>
      <c r="M4" s="123" t="s">
        <v>97</v>
      </c>
      <c r="N4" s="123" t="s">
        <v>40</v>
      </c>
    </row>
    <row r="5" spans="2:15" x14ac:dyDescent="0.35">
      <c r="B5" s="124" t="s">
        <v>338</v>
      </c>
      <c r="C5" s="125">
        <v>28</v>
      </c>
      <c r="D5" s="125">
        <v>453</v>
      </c>
      <c r="E5" s="125">
        <v>106</v>
      </c>
      <c r="F5" s="125">
        <v>2</v>
      </c>
      <c r="G5" s="125">
        <v>7</v>
      </c>
      <c r="H5" s="125" t="s">
        <v>505</v>
      </c>
      <c r="I5" s="125" t="s">
        <v>506</v>
      </c>
      <c r="J5" s="125">
        <v>3</v>
      </c>
      <c r="K5" s="125" t="s">
        <v>507</v>
      </c>
      <c r="L5" s="125" t="s">
        <v>508</v>
      </c>
      <c r="M5" s="125">
        <v>194</v>
      </c>
      <c r="N5" s="128" t="s">
        <v>509</v>
      </c>
    </row>
    <row r="6" spans="2:15" x14ac:dyDescent="0.35">
      <c r="B6" s="124" t="s">
        <v>339</v>
      </c>
      <c r="C6" s="125">
        <v>19</v>
      </c>
      <c r="D6" s="125">
        <v>101</v>
      </c>
      <c r="E6" s="125">
        <v>36</v>
      </c>
      <c r="F6" s="125">
        <v>5</v>
      </c>
      <c r="G6" s="125">
        <v>11</v>
      </c>
      <c r="H6" s="125">
        <v>725</v>
      </c>
      <c r="I6" s="125" t="s">
        <v>510</v>
      </c>
      <c r="J6" s="125">
        <v>2</v>
      </c>
      <c r="K6" s="125" t="s">
        <v>511</v>
      </c>
      <c r="L6" s="125">
        <v>961</v>
      </c>
      <c r="M6" s="125">
        <v>267</v>
      </c>
      <c r="N6" s="128" t="s">
        <v>512</v>
      </c>
    </row>
    <row r="7" spans="2:15" x14ac:dyDescent="0.35">
      <c r="B7" s="124" t="s">
        <v>34</v>
      </c>
      <c r="C7" s="125">
        <v>82</v>
      </c>
      <c r="D7" s="125">
        <v>516</v>
      </c>
      <c r="E7" s="125">
        <v>207</v>
      </c>
      <c r="F7" s="125">
        <v>3</v>
      </c>
      <c r="G7" s="125">
        <v>5</v>
      </c>
      <c r="H7" s="125" t="s">
        <v>513</v>
      </c>
      <c r="I7" s="125" t="s">
        <v>514</v>
      </c>
      <c r="J7" s="125">
        <v>5</v>
      </c>
      <c r="K7" s="125">
        <v>483</v>
      </c>
      <c r="L7" s="125" t="s">
        <v>515</v>
      </c>
      <c r="M7" s="125">
        <v>268</v>
      </c>
      <c r="N7" s="128" t="s">
        <v>516</v>
      </c>
    </row>
    <row r="8" spans="2:15" x14ac:dyDescent="0.35">
      <c r="B8" s="124" t="s">
        <v>348</v>
      </c>
      <c r="C8" s="125">
        <v>21</v>
      </c>
      <c r="D8" s="125">
        <v>201</v>
      </c>
      <c r="E8" s="125">
        <v>133</v>
      </c>
      <c r="F8" s="125">
        <v>2</v>
      </c>
      <c r="G8" s="125"/>
      <c r="H8" s="125" t="s">
        <v>517</v>
      </c>
      <c r="I8" s="125" t="s">
        <v>518</v>
      </c>
      <c r="J8" s="125" t="s">
        <v>519</v>
      </c>
      <c r="K8" s="125" t="s">
        <v>520</v>
      </c>
      <c r="L8" s="125">
        <v>188</v>
      </c>
      <c r="M8" s="125">
        <v>45</v>
      </c>
      <c r="N8" s="128" t="s">
        <v>521</v>
      </c>
    </row>
    <row r="9" spans="2:15" x14ac:dyDescent="0.35">
      <c r="B9" s="124" t="s">
        <v>35</v>
      </c>
      <c r="C9" s="125">
        <v>3</v>
      </c>
      <c r="D9" s="125">
        <v>438</v>
      </c>
      <c r="E9" s="125">
        <v>126</v>
      </c>
      <c r="F9" s="125">
        <v>2</v>
      </c>
      <c r="G9" s="125">
        <v>4</v>
      </c>
      <c r="H9" s="125" t="s">
        <v>522</v>
      </c>
      <c r="I9" s="125">
        <v>587</v>
      </c>
      <c r="J9" s="125" t="s">
        <v>523</v>
      </c>
      <c r="K9" s="125">
        <v>781</v>
      </c>
      <c r="L9" s="125">
        <v>709</v>
      </c>
      <c r="M9" s="125">
        <v>191</v>
      </c>
      <c r="N9" s="128" t="s">
        <v>524</v>
      </c>
    </row>
    <row r="10" spans="2:15" x14ac:dyDescent="0.35">
      <c r="B10" s="124" t="s">
        <v>342</v>
      </c>
      <c r="C10" s="125">
        <v>3</v>
      </c>
      <c r="D10" s="125">
        <v>230</v>
      </c>
      <c r="E10" s="125">
        <v>117</v>
      </c>
      <c r="F10" s="125">
        <v>2</v>
      </c>
      <c r="G10" s="125">
        <v>2</v>
      </c>
      <c r="H10" s="125" t="s">
        <v>525</v>
      </c>
      <c r="I10" s="125" t="s">
        <v>526</v>
      </c>
      <c r="J10" s="125">
        <v>20</v>
      </c>
      <c r="K10" s="125" t="s">
        <v>527</v>
      </c>
      <c r="L10" s="125">
        <v>70</v>
      </c>
      <c r="M10" s="125">
        <v>372</v>
      </c>
      <c r="N10" s="128" t="s">
        <v>528</v>
      </c>
    </row>
    <row r="11" spans="2:15" x14ac:dyDescent="0.35">
      <c r="B11" s="124" t="s">
        <v>36</v>
      </c>
      <c r="C11" s="125">
        <v>126</v>
      </c>
      <c r="D11" s="125" t="s">
        <v>529</v>
      </c>
      <c r="E11" s="125" t="s">
        <v>530</v>
      </c>
      <c r="F11" s="125" t="s">
        <v>531</v>
      </c>
      <c r="G11" s="125" t="s">
        <v>532</v>
      </c>
      <c r="H11" s="125" t="s">
        <v>533</v>
      </c>
      <c r="I11" s="125" t="s">
        <v>534</v>
      </c>
      <c r="J11" s="125">
        <v>173</v>
      </c>
      <c r="K11" s="125">
        <v>136</v>
      </c>
      <c r="L11" s="125">
        <v>53</v>
      </c>
      <c r="M11" s="125">
        <v>13</v>
      </c>
      <c r="N11" s="323" t="s">
        <v>535</v>
      </c>
    </row>
    <row r="12" spans="2:15" x14ac:dyDescent="0.35">
      <c r="B12" s="124" t="s">
        <v>37</v>
      </c>
      <c r="C12" s="125">
        <v>18</v>
      </c>
      <c r="D12" s="125">
        <v>121</v>
      </c>
      <c r="E12" s="125">
        <v>44</v>
      </c>
      <c r="F12" s="125"/>
      <c r="G12" s="125">
        <v>1</v>
      </c>
      <c r="H12" s="125">
        <v>303</v>
      </c>
      <c r="I12" s="125">
        <v>44</v>
      </c>
      <c r="J12" s="125" t="s">
        <v>522</v>
      </c>
      <c r="K12" s="125">
        <v>228</v>
      </c>
      <c r="L12" s="125">
        <v>65</v>
      </c>
      <c r="M12" s="125">
        <v>38</v>
      </c>
      <c r="N12" s="128" t="s">
        <v>536</v>
      </c>
    </row>
    <row r="13" spans="2:15" x14ac:dyDescent="0.35">
      <c r="B13" s="124" t="s">
        <v>38</v>
      </c>
      <c r="C13" s="125">
        <v>35</v>
      </c>
      <c r="D13" s="125">
        <v>29</v>
      </c>
      <c r="E13" s="125">
        <v>69</v>
      </c>
      <c r="F13" s="125">
        <v>1</v>
      </c>
      <c r="G13" s="125">
        <v>1</v>
      </c>
      <c r="H13" s="125">
        <v>760</v>
      </c>
      <c r="I13" s="125">
        <v>179</v>
      </c>
      <c r="J13" s="125" t="s">
        <v>537</v>
      </c>
      <c r="K13" s="125">
        <v>544</v>
      </c>
      <c r="L13" s="125">
        <v>574</v>
      </c>
      <c r="M13" s="125">
        <v>82</v>
      </c>
      <c r="N13" s="128" t="s">
        <v>538</v>
      </c>
    </row>
    <row r="14" spans="2:15" x14ac:dyDescent="0.35">
      <c r="B14" s="124" t="s">
        <v>343</v>
      </c>
      <c r="C14" s="125">
        <v>100</v>
      </c>
      <c r="D14" s="125">
        <v>468</v>
      </c>
      <c r="E14" s="125">
        <v>107</v>
      </c>
      <c r="F14" s="125"/>
      <c r="G14" s="125">
        <v>1</v>
      </c>
      <c r="H14" s="125" t="s">
        <v>539</v>
      </c>
      <c r="I14" s="125">
        <v>696</v>
      </c>
      <c r="J14" s="125" t="s">
        <v>540</v>
      </c>
      <c r="K14" s="125">
        <v>380</v>
      </c>
      <c r="L14" s="125">
        <v>479</v>
      </c>
      <c r="M14" s="125">
        <v>172</v>
      </c>
      <c r="N14" s="128" t="s">
        <v>541</v>
      </c>
    </row>
    <row r="15" spans="2:15" x14ac:dyDescent="0.35">
      <c r="B15" s="124" t="s">
        <v>39</v>
      </c>
      <c r="C15" s="125">
        <v>37</v>
      </c>
      <c r="D15" s="125">
        <v>142</v>
      </c>
      <c r="E15" s="125">
        <v>92</v>
      </c>
      <c r="F15" s="125">
        <v>1</v>
      </c>
      <c r="G15" s="125"/>
      <c r="H15" s="125">
        <v>781</v>
      </c>
      <c r="I15" s="125">
        <v>281</v>
      </c>
      <c r="J15" s="125">
        <v>873</v>
      </c>
      <c r="K15" s="125" t="s">
        <v>542</v>
      </c>
      <c r="L15" s="125">
        <v>293</v>
      </c>
      <c r="M15" s="125">
        <v>20</v>
      </c>
      <c r="N15" s="128" t="s">
        <v>543</v>
      </c>
      <c r="O15" s="237"/>
    </row>
    <row r="16" spans="2:15" x14ac:dyDescent="0.35">
      <c r="B16" s="126" t="s">
        <v>40</v>
      </c>
      <c r="C16" s="127">
        <v>472</v>
      </c>
      <c r="D16" s="127" t="s">
        <v>495</v>
      </c>
      <c r="E16" s="127" t="s">
        <v>496</v>
      </c>
      <c r="F16" s="127" t="s">
        <v>497</v>
      </c>
      <c r="G16" s="127" t="s">
        <v>498</v>
      </c>
      <c r="H16" s="127" t="s">
        <v>499</v>
      </c>
      <c r="I16" s="324" t="s">
        <v>500</v>
      </c>
      <c r="J16" s="127" t="s">
        <v>501</v>
      </c>
      <c r="K16" s="127" t="s">
        <v>502</v>
      </c>
      <c r="L16" s="127" t="s">
        <v>503</v>
      </c>
      <c r="M16" s="127" t="s">
        <v>504</v>
      </c>
      <c r="N16" s="127" t="s">
        <v>494</v>
      </c>
    </row>
  </sheetData>
  <hyperlinks>
    <hyperlink ref="I1" location="'Cot. par adm. pub. et par prov.'!A1" display="Variable suivante" xr:uid="{00000000-0004-0000-0600-000000000000}"/>
    <hyperlink ref="I2" location="'Cotisants par grade'!A1" display="Variable précédente" xr:uid="{00000000-0004-0000-0600-000001000000}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>
    <tabColor theme="0"/>
  </sheetPr>
  <dimension ref="B1:N28"/>
  <sheetViews>
    <sheetView showGridLines="0" topLeftCell="C1" workbookViewId="0">
      <selection activeCell="J1" sqref="J1"/>
    </sheetView>
  </sheetViews>
  <sheetFormatPr baseColWidth="10" defaultColWidth="11" defaultRowHeight="15.5" x14ac:dyDescent="0.35"/>
  <cols>
    <col min="1" max="1" width="11" style="2"/>
    <col min="2" max="2" width="22.75" style="2" customWidth="1"/>
    <col min="3" max="8" width="11" style="2"/>
    <col min="9" max="9" width="11.25" style="2" customWidth="1"/>
    <col min="10" max="11" width="11" style="2"/>
    <col min="12" max="12" width="11.83203125" style="2" customWidth="1"/>
    <col min="13" max="16384" width="11" style="2"/>
  </cols>
  <sheetData>
    <row r="1" spans="2:14" x14ac:dyDescent="0.35">
      <c r="J1" s="118" t="s">
        <v>321</v>
      </c>
    </row>
    <row r="2" spans="2:14" ht="18" x14ac:dyDescent="0.4">
      <c r="B2" s="117" t="s">
        <v>334</v>
      </c>
      <c r="J2" s="119" t="s">
        <v>322</v>
      </c>
    </row>
    <row r="4" spans="2:14" x14ac:dyDescent="0.35">
      <c r="B4" s="122" t="s">
        <v>349</v>
      </c>
      <c r="C4" s="123" t="s">
        <v>338</v>
      </c>
      <c r="D4" s="123" t="s">
        <v>339</v>
      </c>
      <c r="E4" s="123" t="s">
        <v>34</v>
      </c>
      <c r="F4" s="122" t="s">
        <v>340</v>
      </c>
      <c r="G4" s="122" t="s">
        <v>35</v>
      </c>
      <c r="H4" s="123" t="s">
        <v>342</v>
      </c>
      <c r="I4" s="123" t="s">
        <v>36</v>
      </c>
      <c r="J4" s="123" t="s">
        <v>37</v>
      </c>
      <c r="K4" s="123" t="s">
        <v>38</v>
      </c>
      <c r="L4" s="122" t="s">
        <v>343</v>
      </c>
      <c r="M4" s="123" t="s">
        <v>39</v>
      </c>
      <c r="N4" s="123" t="s">
        <v>40</v>
      </c>
    </row>
    <row r="5" spans="2:14" x14ac:dyDescent="0.35">
      <c r="B5" s="124" t="s">
        <v>47</v>
      </c>
      <c r="C5" s="125">
        <v>138</v>
      </c>
      <c r="D5" s="125">
        <v>201</v>
      </c>
      <c r="E5" s="125">
        <v>187</v>
      </c>
      <c r="F5" s="125">
        <v>178</v>
      </c>
      <c r="G5" s="125">
        <v>232</v>
      </c>
      <c r="H5" s="125">
        <v>303</v>
      </c>
      <c r="I5" s="125" t="s">
        <v>544</v>
      </c>
      <c r="J5" s="125">
        <v>46</v>
      </c>
      <c r="K5" s="125">
        <v>240</v>
      </c>
      <c r="L5" s="125">
        <v>212</v>
      </c>
      <c r="M5" s="125">
        <v>134</v>
      </c>
      <c r="N5" s="128" t="s">
        <v>395</v>
      </c>
    </row>
    <row r="6" spans="2:14" x14ac:dyDescent="0.35">
      <c r="B6" s="124" t="s">
        <v>48</v>
      </c>
      <c r="C6" s="125">
        <v>274</v>
      </c>
      <c r="D6" s="125">
        <v>599</v>
      </c>
      <c r="E6" s="125">
        <v>666</v>
      </c>
      <c r="F6" s="125">
        <v>609</v>
      </c>
      <c r="G6" s="125">
        <v>965</v>
      </c>
      <c r="H6" s="125">
        <v>730</v>
      </c>
      <c r="I6" s="125" t="s">
        <v>545</v>
      </c>
      <c r="J6" s="125">
        <v>136</v>
      </c>
      <c r="K6" s="125">
        <v>228</v>
      </c>
      <c r="L6" s="125">
        <v>310</v>
      </c>
      <c r="M6" s="125">
        <v>191</v>
      </c>
      <c r="N6" s="128" t="s">
        <v>399</v>
      </c>
    </row>
    <row r="7" spans="2:14" x14ac:dyDescent="0.35">
      <c r="B7" s="124" t="s">
        <v>49</v>
      </c>
      <c r="C7" s="125" t="s">
        <v>546</v>
      </c>
      <c r="D7" s="125" t="s">
        <v>547</v>
      </c>
      <c r="E7" s="125">
        <v>941</v>
      </c>
      <c r="F7" s="125" t="s">
        <v>548</v>
      </c>
      <c r="G7" s="125" t="s">
        <v>549</v>
      </c>
      <c r="H7" s="125">
        <v>780</v>
      </c>
      <c r="I7" s="125" t="s">
        <v>550</v>
      </c>
      <c r="J7" s="125">
        <v>106</v>
      </c>
      <c r="K7" s="125">
        <v>668</v>
      </c>
      <c r="L7" s="125" t="s">
        <v>551</v>
      </c>
      <c r="M7" s="125">
        <v>448</v>
      </c>
      <c r="N7" s="128" t="s">
        <v>403</v>
      </c>
    </row>
    <row r="8" spans="2:14" x14ac:dyDescent="0.35">
      <c r="B8" s="124" t="s">
        <v>51</v>
      </c>
      <c r="C8" s="125">
        <v>140</v>
      </c>
      <c r="D8" s="125">
        <v>138</v>
      </c>
      <c r="E8" s="125">
        <v>227</v>
      </c>
      <c r="F8" s="125">
        <v>75</v>
      </c>
      <c r="G8" s="125">
        <v>255</v>
      </c>
      <c r="H8" s="125">
        <v>210</v>
      </c>
      <c r="I8" s="125" t="s">
        <v>552</v>
      </c>
      <c r="J8" s="125">
        <v>26</v>
      </c>
      <c r="K8" s="125">
        <v>115</v>
      </c>
      <c r="L8" s="125">
        <v>227</v>
      </c>
      <c r="M8" s="125">
        <v>53</v>
      </c>
      <c r="N8" s="128" t="s">
        <v>407</v>
      </c>
    </row>
    <row r="9" spans="2:14" x14ac:dyDescent="0.35">
      <c r="B9" s="124" t="s">
        <v>53</v>
      </c>
      <c r="C9" s="125">
        <v>12</v>
      </c>
      <c r="D9" s="125">
        <v>126</v>
      </c>
      <c r="E9" s="125">
        <v>142</v>
      </c>
      <c r="F9" s="125">
        <v>120</v>
      </c>
      <c r="G9" s="125">
        <v>94</v>
      </c>
      <c r="H9" s="125">
        <v>239</v>
      </c>
      <c r="I9" s="125" t="s">
        <v>553</v>
      </c>
      <c r="J9" s="125">
        <v>18</v>
      </c>
      <c r="K9" s="125">
        <v>107</v>
      </c>
      <c r="L9" s="125">
        <v>97</v>
      </c>
      <c r="M9" s="125">
        <v>101</v>
      </c>
      <c r="N9" s="128" t="s">
        <v>411</v>
      </c>
    </row>
    <row r="10" spans="2:14" x14ac:dyDescent="0.35">
      <c r="B10" s="124" t="s">
        <v>350</v>
      </c>
      <c r="C10" s="125">
        <v>889</v>
      </c>
      <c r="D10" s="125">
        <v>252</v>
      </c>
      <c r="E10" s="125">
        <v>781</v>
      </c>
      <c r="F10" s="125">
        <v>182</v>
      </c>
      <c r="G10" s="125">
        <v>331</v>
      </c>
      <c r="H10" s="125">
        <v>318</v>
      </c>
      <c r="I10" s="125" t="s">
        <v>554</v>
      </c>
      <c r="J10" s="125">
        <v>20</v>
      </c>
      <c r="K10" s="125">
        <v>29</v>
      </c>
      <c r="L10" s="125">
        <v>126</v>
      </c>
      <c r="M10" s="125">
        <v>49</v>
      </c>
      <c r="N10" s="128" t="s">
        <v>419</v>
      </c>
    </row>
    <row r="11" spans="2:14" x14ac:dyDescent="0.35">
      <c r="B11" s="124" t="s">
        <v>57</v>
      </c>
      <c r="C11" s="125">
        <v>288</v>
      </c>
      <c r="D11" s="125">
        <v>356</v>
      </c>
      <c r="E11" s="125">
        <v>548</v>
      </c>
      <c r="F11" s="125">
        <v>327</v>
      </c>
      <c r="G11" s="125">
        <v>359</v>
      </c>
      <c r="H11" s="125">
        <v>357</v>
      </c>
      <c r="I11" s="125" t="s">
        <v>555</v>
      </c>
      <c r="J11" s="125">
        <v>43</v>
      </c>
      <c r="K11" s="125">
        <v>126</v>
      </c>
      <c r="L11" s="125">
        <v>138</v>
      </c>
      <c r="M11" s="125">
        <v>95</v>
      </c>
      <c r="N11" s="128" t="s">
        <v>423</v>
      </c>
    </row>
    <row r="12" spans="2:14" x14ac:dyDescent="0.35">
      <c r="B12" s="124" t="s">
        <v>59</v>
      </c>
      <c r="C12" s="125">
        <v>66</v>
      </c>
      <c r="D12" s="125">
        <v>143</v>
      </c>
      <c r="E12" s="125">
        <v>198</v>
      </c>
      <c r="F12" s="125">
        <v>221</v>
      </c>
      <c r="G12" s="125">
        <v>283</v>
      </c>
      <c r="H12" s="125">
        <v>212</v>
      </c>
      <c r="I12" s="125" t="s">
        <v>556</v>
      </c>
      <c r="J12" s="125">
        <v>51</v>
      </c>
      <c r="K12" s="125">
        <v>118</v>
      </c>
      <c r="L12" s="125">
        <v>158</v>
      </c>
      <c r="M12" s="125">
        <v>72</v>
      </c>
      <c r="N12" s="128" t="s">
        <v>426</v>
      </c>
    </row>
    <row r="13" spans="2:14" x14ac:dyDescent="0.35">
      <c r="B13" s="124" t="s">
        <v>61</v>
      </c>
      <c r="C13" s="125">
        <v>49</v>
      </c>
      <c r="D13" s="125">
        <v>53</v>
      </c>
      <c r="E13" s="125">
        <v>40</v>
      </c>
      <c r="F13" s="125">
        <v>162</v>
      </c>
      <c r="G13" s="125">
        <v>50</v>
      </c>
      <c r="H13" s="125">
        <v>45</v>
      </c>
      <c r="I13" s="125" t="s">
        <v>557</v>
      </c>
      <c r="J13" s="125">
        <v>6</v>
      </c>
      <c r="K13" s="125">
        <v>6</v>
      </c>
      <c r="L13" s="125">
        <v>37</v>
      </c>
      <c r="M13" s="125">
        <v>24</v>
      </c>
      <c r="N13" s="128" t="s">
        <v>433</v>
      </c>
    </row>
    <row r="14" spans="2:14" x14ac:dyDescent="0.35">
      <c r="B14" s="124" t="s">
        <v>63</v>
      </c>
      <c r="C14" s="125">
        <v>191</v>
      </c>
      <c r="D14" s="125">
        <v>294</v>
      </c>
      <c r="E14" s="125">
        <v>337</v>
      </c>
      <c r="F14" s="125">
        <v>193</v>
      </c>
      <c r="G14" s="125">
        <v>362</v>
      </c>
      <c r="H14" s="125">
        <v>242</v>
      </c>
      <c r="I14" s="125" t="s">
        <v>558</v>
      </c>
      <c r="J14" s="125">
        <v>86</v>
      </c>
      <c r="K14" s="125">
        <v>223</v>
      </c>
      <c r="L14" s="125">
        <v>217</v>
      </c>
      <c r="M14" s="125">
        <v>95</v>
      </c>
      <c r="N14" s="128" t="s">
        <v>437</v>
      </c>
    </row>
    <row r="15" spans="2:14" x14ac:dyDescent="0.35">
      <c r="B15" s="124" t="s">
        <v>64</v>
      </c>
      <c r="C15" s="125">
        <v>515</v>
      </c>
      <c r="D15" s="125" t="s">
        <v>559</v>
      </c>
      <c r="E15" s="125">
        <v>766</v>
      </c>
      <c r="F15" s="125">
        <v>485</v>
      </c>
      <c r="G15" s="125">
        <v>683</v>
      </c>
      <c r="H15" s="125" t="s">
        <v>560</v>
      </c>
      <c r="I15" s="125" t="s">
        <v>561</v>
      </c>
      <c r="J15" s="125">
        <v>203</v>
      </c>
      <c r="K15" s="125" t="s">
        <v>562</v>
      </c>
      <c r="L15" s="125">
        <v>935</v>
      </c>
      <c r="M15" s="125">
        <v>683</v>
      </c>
      <c r="N15" s="128" t="s">
        <v>441</v>
      </c>
    </row>
    <row r="16" spans="2:14" x14ac:dyDescent="0.35">
      <c r="B16" s="124" t="s">
        <v>65</v>
      </c>
      <c r="C16" s="125">
        <v>344</v>
      </c>
      <c r="D16" s="125">
        <v>167</v>
      </c>
      <c r="E16" s="125">
        <v>755</v>
      </c>
      <c r="F16" s="125">
        <v>331</v>
      </c>
      <c r="G16" s="125">
        <v>429</v>
      </c>
      <c r="H16" s="125">
        <v>400</v>
      </c>
      <c r="I16" s="125" t="s">
        <v>563</v>
      </c>
      <c r="J16" s="125">
        <v>91</v>
      </c>
      <c r="K16" s="125">
        <v>112</v>
      </c>
      <c r="L16" s="125">
        <v>266</v>
      </c>
      <c r="M16" s="125">
        <v>121</v>
      </c>
      <c r="N16" s="128" t="s">
        <v>445</v>
      </c>
    </row>
    <row r="17" spans="2:14" x14ac:dyDescent="0.35">
      <c r="B17" s="124" t="s">
        <v>68</v>
      </c>
      <c r="C17" s="125">
        <v>128</v>
      </c>
      <c r="D17" s="125">
        <v>165</v>
      </c>
      <c r="E17" s="125">
        <v>79</v>
      </c>
      <c r="F17" s="125">
        <v>253</v>
      </c>
      <c r="G17" s="125">
        <v>258</v>
      </c>
      <c r="H17" s="125">
        <v>194</v>
      </c>
      <c r="I17" s="125">
        <v>616</v>
      </c>
      <c r="J17" s="125">
        <v>236</v>
      </c>
      <c r="K17" s="125">
        <v>117</v>
      </c>
      <c r="L17" s="125">
        <v>123</v>
      </c>
      <c r="M17" s="125">
        <v>84</v>
      </c>
      <c r="N17" s="128" t="s">
        <v>449</v>
      </c>
    </row>
    <row r="18" spans="2:14" x14ac:dyDescent="0.35">
      <c r="B18" s="124" t="s">
        <v>69</v>
      </c>
      <c r="C18" s="125">
        <v>635</v>
      </c>
      <c r="D18" s="125">
        <v>737</v>
      </c>
      <c r="E18" s="125">
        <v>953</v>
      </c>
      <c r="F18" s="125">
        <v>663</v>
      </c>
      <c r="G18" s="125">
        <v>795</v>
      </c>
      <c r="H18" s="125">
        <v>397</v>
      </c>
      <c r="I18" s="125" t="s">
        <v>564</v>
      </c>
      <c r="J18" s="125">
        <v>111</v>
      </c>
      <c r="K18" s="125">
        <v>149</v>
      </c>
      <c r="L18" s="125">
        <v>439</v>
      </c>
      <c r="M18" s="125">
        <v>321</v>
      </c>
      <c r="N18" s="128" t="s">
        <v>453</v>
      </c>
    </row>
    <row r="19" spans="2:14" x14ac:dyDescent="0.35">
      <c r="B19" s="124" t="s">
        <v>70</v>
      </c>
      <c r="C19" s="125" t="s">
        <v>565</v>
      </c>
      <c r="D19" s="125" t="s">
        <v>566</v>
      </c>
      <c r="E19" s="125" t="s">
        <v>567</v>
      </c>
      <c r="F19" s="125" t="s">
        <v>568</v>
      </c>
      <c r="G19" s="125" t="s">
        <v>569</v>
      </c>
      <c r="H19" s="125" t="s">
        <v>570</v>
      </c>
      <c r="I19" s="125" t="s">
        <v>571</v>
      </c>
      <c r="J19" s="125">
        <v>638</v>
      </c>
      <c r="K19" s="125">
        <v>798</v>
      </c>
      <c r="L19" s="125" t="s">
        <v>572</v>
      </c>
      <c r="M19" s="125">
        <v>649</v>
      </c>
      <c r="N19" s="128" t="s">
        <v>457</v>
      </c>
    </row>
    <row r="20" spans="2:14" x14ac:dyDescent="0.35">
      <c r="B20" s="124" t="s">
        <v>71</v>
      </c>
      <c r="C20" s="125">
        <v>237</v>
      </c>
      <c r="D20" s="125">
        <v>412</v>
      </c>
      <c r="E20" s="125">
        <v>805</v>
      </c>
      <c r="F20" s="125">
        <v>394</v>
      </c>
      <c r="G20" s="125">
        <v>325</v>
      </c>
      <c r="H20" s="125">
        <v>220</v>
      </c>
      <c r="I20" s="125">
        <v>836</v>
      </c>
      <c r="J20" s="125">
        <v>58</v>
      </c>
      <c r="K20" s="125">
        <v>128</v>
      </c>
      <c r="L20" s="125">
        <v>266</v>
      </c>
      <c r="M20" s="125">
        <v>134</v>
      </c>
      <c r="N20" s="128" t="s">
        <v>461</v>
      </c>
    </row>
    <row r="21" spans="2:14" x14ac:dyDescent="0.35">
      <c r="B21" s="124" t="s">
        <v>72</v>
      </c>
      <c r="C21" s="125">
        <v>178</v>
      </c>
      <c r="D21" s="125">
        <v>302</v>
      </c>
      <c r="E21" s="125">
        <v>338</v>
      </c>
      <c r="F21" s="125">
        <v>259</v>
      </c>
      <c r="G21" s="125">
        <v>401</v>
      </c>
      <c r="H21" s="125">
        <v>515</v>
      </c>
      <c r="I21" s="125" t="s">
        <v>573</v>
      </c>
      <c r="J21" s="125">
        <v>74</v>
      </c>
      <c r="K21" s="125">
        <v>163</v>
      </c>
      <c r="L21" s="125">
        <v>291</v>
      </c>
      <c r="M21" s="125">
        <v>189</v>
      </c>
      <c r="N21" s="128" t="s">
        <v>465</v>
      </c>
    </row>
    <row r="22" spans="2:14" x14ac:dyDescent="0.35">
      <c r="B22" s="124" t="s">
        <v>73</v>
      </c>
      <c r="C22" s="125">
        <v>78</v>
      </c>
      <c r="D22" s="125">
        <v>62</v>
      </c>
      <c r="E22" s="125">
        <v>140</v>
      </c>
      <c r="F22" s="125">
        <v>420</v>
      </c>
      <c r="G22" s="125">
        <v>176</v>
      </c>
      <c r="H22" s="125">
        <v>97</v>
      </c>
      <c r="I22" s="125">
        <v>775</v>
      </c>
      <c r="J22" s="125">
        <v>121</v>
      </c>
      <c r="K22" s="125">
        <v>116</v>
      </c>
      <c r="L22" s="125">
        <v>191</v>
      </c>
      <c r="M22" s="125">
        <v>67</v>
      </c>
      <c r="N22" s="128" t="s">
        <v>469</v>
      </c>
    </row>
    <row r="23" spans="2:14" x14ac:dyDescent="0.35">
      <c r="B23" s="124" t="s">
        <v>81</v>
      </c>
      <c r="C23" s="125" t="s">
        <v>574</v>
      </c>
      <c r="D23" s="125" t="s">
        <v>575</v>
      </c>
      <c r="E23" s="125" t="s">
        <v>576</v>
      </c>
      <c r="F23" s="125" t="s">
        <v>577</v>
      </c>
      <c r="G23" s="125" t="s">
        <v>578</v>
      </c>
      <c r="H23" s="125" t="s">
        <v>579</v>
      </c>
      <c r="I23" s="125" t="s">
        <v>580</v>
      </c>
      <c r="J23" s="125">
        <v>673</v>
      </c>
      <c r="K23" s="125" t="s">
        <v>581</v>
      </c>
      <c r="L23" s="125" t="s">
        <v>582</v>
      </c>
      <c r="M23" s="125">
        <v>835</v>
      </c>
      <c r="N23" s="323" t="s">
        <v>478</v>
      </c>
    </row>
    <row r="24" spans="2:14" x14ac:dyDescent="0.35">
      <c r="B24" s="124" t="s">
        <v>82</v>
      </c>
      <c r="C24" s="125">
        <v>139</v>
      </c>
      <c r="D24" s="125">
        <v>123</v>
      </c>
      <c r="E24" s="125">
        <v>208</v>
      </c>
      <c r="F24" s="125">
        <v>278</v>
      </c>
      <c r="G24" s="125">
        <v>149</v>
      </c>
      <c r="H24" s="125">
        <v>125</v>
      </c>
      <c r="I24" s="125">
        <v>918</v>
      </c>
      <c r="J24" s="125">
        <v>37</v>
      </c>
      <c r="K24" s="125">
        <v>86</v>
      </c>
      <c r="L24" s="125">
        <v>106</v>
      </c>
      <c r="M24" s="125">
        <v>97</v>
      </c>
      <c r="N24" s="128" t="s">
        <v>482</v>
      </c>
    </row>
    <row r="25" spans="2:14" x14ac:dyDescent="0.35">
      <c r="B25" s="124" t="s">
        <v>351</v>
      </c>
      <c r="C25" s="125">
        <v>187</v>
      </c>
      <c r="D25" s="125">
        <v>179</v>
      </c>
      <c r="E25" s="125">
        <v>216</v>
      </c>
      <c r="F25" s="125">
        <v>318</v>
      </c>
      <c r="G25" s="125">
        <v>424</v>
      </c>
      <c r="H25" s="125">
        <v>305</v>
      </c>
      <c r="I25" s="125" t="s">
        <v>583</v>
      </c>
      <c r="J25" s="125">
        <v>81</v>
      </c>
      <c r="K25" s="125">
        <v>187</v>
      </c>
      <c r="L25" s="125">
        <v>197</v>
      </c>
      <c r="M25" s="125">
        <v>323</v>
      </c>
      <c r="N25" s="128" t="s">
        <v>486</v>
      </c>
    </row>
    <row r="26" spans="2:14" x14ac:dyDescent="0.35">
      <c r="B26" s="124" t="s">
        <v>83</v>
      </c>
      <c r="C26" s="125">
        <v>195</v>
      </c>
      <c r="D26" s="125">
        <v>139</v>
      </c>
      <c r="E26" s="125">
        <v>349</v>
      </c>
      <c r="F26" s="125">
        <v>183</v>
      </c>
      <c r="G26" s="125">
        <v>190</v>
      </c>
      <c r="H26" s="125">
        <v>367</v>
      </c>
      <c r="I26" s="125">
        <v>728</v>
      </c>
      <c r="J26" s="125">
        <v>25</v>
      </c>
      <c r="K26" s="125">
        <v>104</v>
      </c>
      <c r="L26" s="125">
        <v>99</v>
      </c>
      <c r="M26" s="125">
        <v>117</v>
      </c>
      <c r="N26" s="128" t="s">
        <v>490</v>
      </c>
    </row>
    <row r="27" spans="2:14" x14ac:dyDescent="0.35">
      <c r="B27" s="124" t="s">
        <v>352</v>
      </c>
      <c r="C27" s="125">
        <v>684</v>
      </c>
      <c r="D27" s="125">
        <v>627</v>
      </c>
      <c r="E27" s="125" t="s">
        <v>584</v>
      </c>
      <c r="F27" s="125">
        <v>693</v>
      </c>
      <c r="G27" s="125" t="s">
        <v>585</v>
      </c>
      <c r="H27" s="125">
        <v>785</v>
      </c>
      <c r="I27" s="125" t="s">
        <v>586</v>
      </c>
      <c r="J27" s="125">
        <v>194</v>
      </c>
      <c r="K27" s="125">
        <v>325</v>
      </c>
      <c r="L27" s="125">
        <v>931</v>
      </c>
      <c r="M27" s="125">
        <v>470</v>
      </c>
      <c r="N27" s="128" t="s">
        <v>587</v>
      </c>
    </row>
    <row r="28" spans="2:14" x14ac:dyDescent="0.35">
      <c r="B28" s="126" t="s">
        <v>40</v>
      </c>
      <c r="C28" s="127" t="s">
        <v>509</v>
      </c>
      <c r="D28" s="127" t="s">
        <v>512</v>
      </c>
      <c r="E28" s="127" t="s">
        <v>516</v>
      </c>
      <c r="F28" s="127" t="s">
        <v>521</v>
      </c>
      <c r="G28" s="127" t="s">
        <v>524</v>
      </c>
      <c r="H28" s="127" t="s">
        <v>528</v>
      </c>
      <c r="I28" s="324" t="s">
        <v>535</v>
      </c>
      <c r="J28" s="127" t="s">
        <v>536</v>
      </c>
      <c r="K28" s="127" t="s">
        <v>538</v>
      </c>
      <c r="L28" s="127" t="s">
        <v>541</v>
      </c>
      <c r="M28" s="127" t="s">
        <v>543</v>
      </c>
      <c r="N28" s="127" t="s">
        <v>494</v>
      </c>
    </row>
  </sheetData>
  <hyperlinks>
    <hyperlink ref="J1" location="'Cot. par adm. pub. et par grade'!A1" display="Variable suivante" xr:uid="{00000000-0004-0000-0700-000000000000}"/>
    <hyperlink ref="J2" location="'Cot. par prov. et par grade'!A1" display="Variable précédente" xr:uid="{00000000-0004-0000-0700-000001000000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9">
    <tabColor theme="0"/>
  </sheetPr>
  <dimension ref="B1:N28"/>
  <sheetViews>
    <sheetView showGridLines="0" topLeftCell="C1" zoomScale="104" workbookViewId="0">
      <selection activeCell="I1" sqref="I1"/>
    </sheetView>
  </sheetViews>
  <sheetFormatPr baseColWidth="10" defaultColWidth="11" defaultRowHeight="15.5" x14ac:dyDescent="0.35"/>
  <cols>
    <col min="1" max="1" width="11" style="2"/>
    <col min="2" max="2" width="27.08203125" style="2" customWidth="1"/>
    <col min="3" max="8" width="11" style="2"/>
    <col min="9" max="9" width="11.5" style="2" customWidth="1"/>
    <col min="10" max="16384" width="11" style="2"/>
  </cols>
  <sheetData>
    <row r="1" spans="2:14" x14ac:dyDescent="0.35">
      <c r="I1" s="118" t="s">
        <v>321</v>
      </c>
    </row>
    <row r="2" spans="2:14" ht="18" x14ac:dyDescent="0.4">
      <c r="B2" s="117" t="s">
        <v>325</v>
      </c>
      <c r="I2" s="119" t="s">
        <v>322</v>
      </c>
    </row>
    <row r="4" spans="2:14" x14ac:dyDescent="0.35">
      <c r="B4" s="122" t="s">
        <v>349</v>
      </c>
      <c r="C4" s="123" t="s">
        <v>87</v>
      </c>
      <c r="D4" s="123" t="s">
        <v>88</v>
      </c>
      <c r="E4" s="123" t="s">
        <v>89</v>
      </c>
      <c r="F4" s="123" t="s">
        <v>90</v>
      </c>
      <c r="G4" s="123" t="s">
        <v>91</v>
      </c>
      <c r="H4" s="123" t="s">
        <v>92</v>
      </c>
      <c r="I4" s="123" t="s">
        <v>93</v>
      </c>
      <c r="J4" s="123" t="s">
        <v>94</v>
      </c>
      <c r="K4" s="123" t="s">
        <v>95</v>
      </c>
      <c r="L4" s="123" t="s">
        <v>96</v>
      </c>
      <c r="M4" s="123" t="s">
        <v>97</v>
      </c>
      <c r="N4" s="123" t="s">
        <v>40</v>
      </c>
    </row>
    <row r="5" spans="2:14" x14ac:dyDescent="0.35">
      <c r="B5" s="124" t="s">
        <v>47</v>
      </c>
      <c r="C5" s="125" t="s">
        <v>31</v>
      </c>
      <c r="D5" s="125" t="s">
        <v>31</v>
      </c>
      <c r="E5" s="125">
        <v>154</v>
      </c>
      <c r="F5" s="125">
        <v>64</v>
      </c>
      <c r="G5" s="125" t="s">
        <v>588</v>
      </c>
      <c r="H5" s="125" t="s">
        <v>589</v>
      </c>
      <c r="I5" s="125">
        <v>534</v>
      </c>
      <c r="J5" s="125">
        <v>471</v>
      </c>
      <c r="K5" s="125">
        <v>184</v>
      </c>
      <c r="L5" s="125">
        <v>6</v>
      </c>
      <c r="M5" s="125">
        <v>43</v>
      </c>
      <c r="N5" s="128" t="s">
        <v>395</v>
      </c>
    </row>
    <row r="6" spans="2:14" x14ac:dyDescent="0.35">
      <c r="B6" s="124" t="s">
        <v>48</v>
      </c>
      <c r="C6" s="125" t="s">
        <v>31</v>
      </c>
      <c r="D6" s="125" t="s">
        <v>31</v>
      </c>
      <c r="E6" s="125">
        <v>200</v>
      </c>
      <c r="F6" s="125">
        <v>902</v>
      </c>
      <c r="G6" s="125">
        <v>852</v>
      </c>
      <c r="H6" s="125">
        <v>614</v>
      </c>
      <c r="I6" s="125" t="s">
        <v>406</v>
      </c>
      <c r="J6" s="125" t="s">
        <v>590</v>
      </c>
      <c r="K6" s="125">
        <v>201</v>
      </c>
      <c r="L6" s="125">
        <v>12</v>
      </c>
      <c r="M6" s="125">
        <v>65</v>
      </c>
      <c r="N6" s="128" t="s">
        <v>399</v>
      </c>
    </row>
    <row r="7" spans="2:14" x14ac:dyDescent="0.35">
      <c r="B7" s="124" t="s">
        <v>49</v>
      </c>
      <c r="C7" s="125" t="s">
        <v>31</v>
      </c>
      <c r="D7" s="125" t="s">
        <v>31</v>
      </c>
      <c r="E7" s="125">
        <v>43</v>
      </c>
      <c r="F7" s="125">
        <v>795</v>
      </c>
      <c r="G7" s="125" t="s">
        <v>591</v>
      </c>
      <c r="H7" s="125">
        <v>874</v>
      </c>
      <c r="I7" s="125" t="s">
        <v>592</v>
      </c>
      <c r="J7" s="125" t="s">
        <v>593</v>
      </c>
      <c r="K7" s="125" t="s">
        <v>504</v>
      </c>
      <c r="L7" s="125">
        <v>1</v>
      </c>
      <c r="M7" s="125">
        <v>2</v>
      </c>
      <c r="N7" s="128" t="s">
        <v>403</v>
      </c>
    </row>
    <row r="8" spans="2:14" x14ac:dyDescent="0.35">
      <c r="B8" s="124" t="s">
        <v>51</v>
      </c>
      <c r="C8" s="125" t="s">
        <v>31</v>
      </c>
      <c r="D8" s="125" t="s">
        <v>594</v>
      </c>
      <c r="E8" s="125">
        <v>1</v>
      </c>
      <c r="F8" s="125" t="s">
        <v>31</v>
      </c>
      <c r="G8" s="125">
        <v>4</v>
      </c>
      <c r="H8" s="125">
        <v>73</v>
      </c>
      <c r="I8" s="125">
        <v>753</v>
      </c>
      <c r="J8" s="125" t="s">
        <v>31</v>
      </c>
      <c r="K8" s="125">
        <v>65</v>
      </c>
      <c r="L8" s="125">
        <v>1</v>
      </c>
      <c r="M8" s="125">
        <v>36</v>
      </c>
      <c r="N8" s="128" t="s">
        <v>407</v>
      </c>
    </row>
    <row r="9" spans="2:14" x14ac:dyDescent="0.35">
      <c r="B9" s="124" t="s">
        <v>53</v>
      </c>
      <c r="C9" s="125" t="s">
        <v>31</v>
      </c>
      <c r="D9" s="125" t="s">
        <v>31</v>
      </c>
      <c r="E9" s="125">
        <v>2</v>
      </c>
      <c r="F9" s="125">
        <v>160</v>
      </c>
      <c r="G9" s="125">
        <v>832</v>
      </c>
      <c r="H9" s="125">
        <v>705</v>
      </c>
      <c r="I9" s="125">
        <v>341</v>
      </c>
      <c r="J9" s="125">
        <v>289</v>
      </c>
      <c r="K9" s="125">
        <v>77</v>
      </c>
      <c r="L9" s="125" t="s">
        <v>31</v>
      </c>
      <c r="M9" s="125">
        <v>71</v>
      </c>
      <c r="N9" s="128" t="s">
        <v>411</v>
      </c>
    </row>
    <row r="10" spans="2:14" x14ac:dyDescent="0.35">
      <c r="B10" s="124" t="s">
        <v>350</v>
      </c>
      <c r="C10" s="125" t="s">
        <v>31</v>
      </c>
      <c r="D10" s="125" t="s">
        <v>31</v>
      </c>
      <c r="E10" s="125">
        <v>192</v>
      </c>
      <c r="F10" s="125">
        <v>122</v>
      </c>
      <c r="G10" s="125" t="s">
        <v>595</v>
      </c>
      <c r="H10" s="125">
        <v>965</v>
      </c>
      <c r="I10" s="125" t="s">
        <v>596</v>
      </c>
      <c r="J10" s="125">
        <v>513</v>
      </c>
      <c r="K10" s="125">
        <v>91</v>
      </c>
      <c r="L10" s="125" t="s">
        <v>31</v>
      </c>
      <c r="M10" s="125" t="s">
        <v>31</v>
      </c>
      <c r="N10" s="128" t="s">
        <v>419</v>
      </c>
    </row>
    <row r="11" spans="2:14" x14ac:dyDescent="0.35">
      <c r="B11" s="124" t="s">
        <v>57</v>
      </c>
      <c r="C11" s="125" t="s">
        <v>31</v>
      </c>
      <c r="D11" s="125">
        <v>1</v>
      </c>
      <c r="E11" s="125">
        <v>182</v>
      </c>
      <c r="F11" s="125">
        <v>124</v>
      </c>
      <c r="G11" s="125" t="s">
        <v>547</v>
      </c>
      <c r="H11" s="125">
        <v>787</v>
      </c>
      <c r="I11" s="125" t="s">
        <v>597</v>
      </c>
      <c r="J11" s="125">
        <v>516</v>
      </c>
      <c r="K11" s="125">
        <v>76</v>
      </c>
      <c r="L11" s="125">
        <v>1</v>
      </c>
      <c r="M11" s="125" t="s">
        <v>31</v>
      </c>
      <c r="N11" s="128" t="s">
        <v>423</v>
      </c>
    </row>
    <row r="12" spans="2:14" x14ac:dyDescent="0.35">
      <c r="B12" s="124" t="s">
        <v>59</v>
      </c>
      <c r="C12" s="125" t="s">
        <v>31</v>
      </c>
      <c r="D12" s="125"/>
      <c r="E12" s="125">
        <v>2</v>
      </c>
      <c r="F12" s="125">
        <v>137</v>
      </c>
      <c r="G12" s="125">
        <v>823</v>
      </c>
      <c r="H12" s="125">
        <v>535</v>
      </c>
      <c r="I12" s="125">
        <v>544</v>
      </c>
      <c r="J12" s="125">
        <v>593</v>
      </c>
      <c r="K12" s="125">
        <v>4</v>
      </c>
      <c r="L12" s="125" t="s">
        <v>31</v>
      </c>
      <c r="M12" s="125">
        <v>38</v>
      </c>
      <c r="N12" s="128" t="s">
        <v>426</v>
      </c>
    </row>
    <row r="13" spans="2:14" x14ac:dyDescent="0.35">
      <c r="B13" s="124" t="s">
        <v>61</v>
      </c>
      <c r="C13" s="125" t="s">
        <v>31</v>
      </c>
      <c r="D13" s="125">
        <v>8</v>
      </c>
      <c r="E13" s="125">
        <v>5</v>
      </c>
      <c r="F13" s="125">
        <v>516</v>
      </c>
      <c r="G13" s="125">
        <v>779</v>
      </c>
      <c r="H13" s="125">
        <v>201</v>
      </c>
      <c r="I13" s="125">
        <v>187</v>
      </c>
      <c r="J13" s="125">
        <v>167</v>
      </c>
      <c r="K13" s="125">
        <v>121</v>
      </c>
      <c r="L13" s="125">
        <v>2</v>
      </c>
      <c r="M13" s="125" t="s">
        <v>31</v>
      </c>
      <c r="N13" s="128" t="s">
        <v>433</v>
      </c>
    </row>
    <row r="14" spans="2:14" x14ac:dyDescent="0.35">
      <c r="B14" s="124" t="s">
        <v>63</v>
      </c>
      <c r="C14" s="125" t="s">
        <v>31</v>
      </c>
      <c r="D14" s="125" t="s">
        <v>31</v>
      </c>
      <c r="E14" s="125">
        <v>9</v>
      </c>
      <c r="F14" s="125">
        <v>176</v>
      </c>
      <c r="G14" s="125">
        <v>752</v>
      </c>
      <c r="H14" s="125">
        <v>816</v>
      </c>
      <c r="I14" s="125" t="s">
        <v>598</v>
      </c>
      <c r="J14" s="125">
        <v>464</v>
      </c>
      <c r="K14" s="125">
        <v>68</v>
      </c>
      <c r="L14" s="125">
        <v>2</v>
      </c>
      <c r="M14" s="125" t="s">
        <v>31</v>
      </c>
      <c r="N14" s="128" t="s">
        <v>437</v>
      </c>
    </row>
    <row r="15" spans="2:14" x14ac:dyDescent="0.35">
      <c r="B15" s="124" t="s">
        <v>64</v>
      </c>
      <c r="C15" s="125" t="s">
        <v>31</v>
      </c>
      <c r="D15" s="125">
        <v>331</v>
      </c>
      <c r="E15" s="125" t="s">
        <v>599</v>
      </c>
      <c r="F15" s="125" t="s">
        <v>600</v>
      </c>
      <c r="G15" s="125" t="s">
        <v>601</v>
      </c>
      <c r="H15" s="125" t="s">
        <v>602</v>
      </c>
      <c r="I15" s="125">
        <v>1</v>
      </c>
      <c r="J15" s="125" t="s">
        <v>31</v>
      </c>
      <c r="K15" s="125" t="s">
        <v>603</v>
      </c>
      <c r="L15" s="125" t="s">
        <v>604</v>
      </c>
      <c r="M15" s="125">
        <v>96</v>
      </c>
      <c r="N15" s="128" t="s">
        <v>441</v>
      </c>
    </row>
    <row r="16" spans="2:14" x14ac:dyDescent="0.35">
      <c r="B16" s="124" t="s">
        <v>65</v>
      </c>
      <c r="C16" s="125">
        <v>83</v>
      </c>
      <c r="D16" s="125">
        <v>37</v>
      </c>
      <c r="E16" s="125">
        <v>250</v>
      </c>
      <c r="F16" s="125">
        <v>114</v>
      </c>
      <c r="G16" s="125">
        <v>955</v>
      </c>
      <c r="H16" s="125" t="s">
        <v>605</v>
      </c>
      <c r="I16" s="125" t="s">
        <v>606</v>
      </c>
      <c r="J16" s="125">
        <v>445</v>
      </c>
      <c r="K16" s="125">
        <v>33</v>
      </c>
      <c r="L16" s="125">
        <v>2</v>
      </c>
      <c r="M16" s="125">
        <v>70</v>
      </c>
      <c r="N16" s="128" t="s">
        <v>445</v>
      </c>
    </row>
    <row r="17" spans="2:14" x14ac:dyDescent="0.35">
      <c r="B17" s="124" t="s">
        <v>68</v>
      </c>
      <c r="C17" s="125" t="s">
        <v>31</v>
      </c>
      <c r="D17" s="125" t="s">
        <v>31</v>
      </c>
      <c r="E17" s="125">
        <v>3</v>
      </c>
      <c r="F17" s="125">
        <v>56</v>
      </c>
      <c r="G17" s="125">
        <v>323</v>
      </c>
      <c r="H17" s="125">
        <v>447</v>
      </c>
      <c r="I17" s="125">
        <v>618</v>
      </c>
      <c r="J17" s="125">
        <v>702</v>
      </c>
      <c r="K17" s="125">
        <v>59</v>
      </c>
      <c r="L17" s="125"/>
      <c r="M17" s="125">
        <v>45</v>
      </c>
      <c r="N17" s="128" t="s">
        <v>449</v>
      </c>
    </row>
    <row r="18" spans="2:14" x14ac:dyDescent="0.35">
      <c r="B18" s="124" t="s">
        <v>69</v>
      </c>
      <c r="C18" s="125" t="s">
        <v>31</v>
      </c>
      <c r="D18" s="125" t="s">
        <v>31</v>
      </c>
      <c r="E18" s="125">
        <v>59</v>
      </c>
      <c r="F18" s="125">
        <v>125</v>
      </c>
      <c r="G18" s="125">
        <v>739</v>
      </c>
      <c r="H18" s="125">
        <v>865</v>
      </c>
      <c r="I18" s="125" t="s">
        <v>607</v>
      </c>
      <c r="J18" s="125" t="s">
        <v>608</v>
      </c>
      <c r="K18" s="125">
        <v>365</v>
      </c>
      <c r="L18" s="125">
        <v>5</v>
      </c>
      <c r="M18" s="125">
        <v>1</v>
      </c>
      <c r="N18" s="128" t="s">
        <v>453</v>
      </c>
    </row>
    <row r="19" spans="2:14" x14ac:dyDescent="0.35">
      <c r="B19" s="124" t="s">
        <v>70</v>
      </c>
      <c r="C19" s="125" t="s">
        <v>31</v>
      </c>
      <c r="D19" s="125" t="s">
        <v>31</v>
      </c>
      <c r="E19" s="125">
        <v>377</v>
      </c>
      <c r="F19" s="125" t="s">
        <v>609</v>
      </c>
      <c r="G19" s="125" t="s">
        <v>610</v>
      </c>
      <c r="H19" s="125" t="s">
        <v>611</v>
      </c>
      <c r="I19" s="125" t="s">
        <v>612</v>
      </c>
      <c r="J19" s="125" t="s">
        <v>613</v>
      </c>
      <c r="K19" s="125" t="s">
        <v>614</v>
      </c>
      <c r="L19" s="125">
        <v>17</v>
      </c>
      <c r="M19" s="125">
        <v>28</v>
      </c>
      <c r="N19" s="128" t="s">
        <v>457</v>
      </c>
    </row>
    <row r="20" spans="2:14" x14ac:dyDescent="0.35">
      <c r="B20" s="124" t="s">
        <v>71</v>
      </c>
      <c r="C20" s="125" t="s">
        <v>31</v>
      </c>
      <c r="D20" s="125" t="s">
        <v>31</v>
      </c>
      <c r="E20" s="125">
        <v>187</v>
      </c>
      <c r="F20" s="125">
        <v>206</v>
      </c>
      <c r="G20" s="125">
        <v>168</v>
      </c>
      <c r="H20" s="125">
        <v>338</v>
      </c>
      <c r="I20" s="125" t="s">
        <v>615</v>
      </c>
      <c r="J20" s="125">
        <v>813</v>
      </c>
      <c r="K20" s="125">
        <v>131</v>
      </c>
      <c r="L20" s="125">
        <v>1</v>
      </c>
      <c r="M20" s="125" t="s">
        <v>31</v>
      </c>
      <c r="N20" s="128" t="s">
        <v>461</v>
      </c>
    </row>
    <row r="21" spans="2:14" x14ac:dyDescent="0.35">
      <c r="B21" s="124" t="s">
        <v>72</v>
      </c>
      <c r="C21" s="125" t="s">
        <v>31</v>
      </c>
      <c r="D21" s="125" t="s">
        <v>31</v>
      </c>
      <c r="E21" s="125">
        <v>33</v>
      </c>
      <c r="F21" s="125">
        <v>689</v>
      </c>
      <c r="G21" s="125" t="s">
        <v>616</v>
      </c>
      <c r="H21" s="125">
        <v>873</v>
      </c>
      <c r="I21" s="125" t="s">
        <v>553</v>
      </c>
      <c r="J21" s="125" t="s">
        <v>617</v>
      </c>
      <c r="K21" s="125">
        <v>43</v>
      </c>
      <c r="L21" s="125">
        <v>1</v>
      </c>
      <c r="M21" s="125">
        <v>2</v>
      </c>
      <c r="N21" s="128" t="s">
        <v>465</v>
      </c>
    </row>
    <row r="22" spans="2:14" x14ac:dyDescent="0.35">
      <c r="B22" s="124" t="s">
        <v>73</v>
      </c>
      <c r="C22" s="125" t="s">
        <v>31</v>
      </c>
      <c r="D22" s="125" t="s">
        <v>31</v>
      </c>
      <c r="E22" s="125">
        <v>1</v>
      </c>
      <c r="F22" s="125">
        <v>1</v>
      </c>
      <c r="G22" s="125">
        <v>2</v>
      </c>
      <c r="H22" s="125">
        <v>549</v>
      </c>
      <c r="I22" s="125" t="s">
        <v>618</v>
      </c>
      <c r="J22" s="125">
        <v>560</v>
      </c>
      <c r="K22" s="125">
        <v>47</v>
      </c>
      <c r="L22" s="125" t="s">
        <v>31</v>
      </c>
      <c r="M22" s="125">
        <v>1</v>
      </c>
      <c r="N22" s="128" t="s">
        <v>469</v>
      </c>
    </row>
    <row r="23" spans="2:14" x14ac:dyDescent="0.35">
      <c r="B23" s="124" t="s">
        <v>81</v>
      </c>
      <c r="C23" s="125">
        <v>389</v>
      </c>
      <c r="D23" s="125" t="s">
        <v>619</v>
      </c>
      <c r="E23" s="125">
        <v>105</v>
      </c>
      <c r="F23" s="125" t="s">
        <v>620</v>
      </c>
      <c r="G23" s="125" t="s">
        <v>621</v>
      </c>
      <c r="H23" s="125" t="s">
        <v>622</v>
      </c>
      <c r="I23" s="125" t="s">
        <v>623</v>
      </c>
      <c r="J23" s="125" t="s">
        <v>624</v>
      </c>
      <c r="K23" s="125" t="s">
        <v>625</v>
      </c>
      <c r="L23" s="125" t="s">
        <v>595</v>
      </c>
      <c r="M23" s="125" t="s">
        <v>626</v>
      </c>
      <c r="N23" s="323" t="s">
        <v>478</v>
      </c>
    </row>
    <row r="24" spans="2:14" x14ac:dyDescent="0.35">
      <c r="B24" s="124" t="s">
        <v>82</v>
      </c>
      <c r="C24" s="125" t="s">
        <v>31</v>
      </c>
      <c r="D24" s="125" t="s">
        <v>31</v>
      </c>
      <c r="E24" s="125">
        <v>56</v>
      </c>
      <c r="F24" s="125">
        <v>108</v>
      </c>
      <c r="G24" s="125">
        <v>527</v>
      </c>
      <c r="H24" s="125">
        <v>494</v>
      </c>
      <c r="I24" s="125">
        <v>584</v>
      </c>
      <c r="J24" s="125">
        <v>414</v>
      </c>
      <c r="K24" s="125">
        <v>82</v>
      </c>
      <c r="L24" s="125">
        <v>1</v>
      </c>
      <c r="M24" s="125" t="s">
        <v>31</v>
      </c>
      <c r="N24" s="128" t="s">
        <v>482</v>
      </c>
    </row>
    <row r="25" spans="2:14" x14ac:dyDescent="0.35">
      <c r="B25" s="124" t="s">
        <v>351</v>
      </c>
      <c r="C25" s="125" t="s">
        <v>31</v>
      </c>
      <c r="D25" s="125" t="s">
        <v>31</v>
      </c>
      <c r="E25" s="125">
        <v>14</v>
      </c>
      <c r="F25" s="125">
        <v>124</v>
      </c>
      <c r="G25" s="125" t="s">
        <v>627</v>
      </c>
      <c r="H25" s="125">
        <v>983</v>
      </c>
      <c r="I25" s="125">
        <v>645</v>
      </c>
      <c r="J25" s="125">
        <v>969</v>
      </c>
      <c r="K25" s="125">
        <v>260</v>
      </c>
      <c r="L25" s="125" t="s">
        <v>31</v>
      </c>
      <c r="M25" s="125">
        <v>7</v>
      </c>
      <c r="N25" s="128" t="s">
        <v>486</v>
      </c>
    </row>
    <row r="26" spans="2:14" x14ac:dyDescent="0.35">
      <c r="B26" s="124" t="s">
        <v>83</v>
      </c>
      <c r="C26" s="125" t="s">
        <v>31</v>
      </c>
      <c r="D26" s="125" t="s">
        <v>31</v>
      </c>
      <c r="E26" s="125" t="s">
        <v>31</v>
      </c>
      <c r="F26" s="125">
        <v>59</v>
      </c>
      <c r="G26" s="125">
        <v>277</v>
      </c>
      <c r="H26" s="125">
        <v>855</v>
      </c>
      <c r="I26" s="125">
        <v>793</v>
      </c>
      <c r="J26" s="125">
        <v>386</v>
      </c>
      <c r="K26" s="125">
        <v>81</v>
      </c>
      <c r="L26" s="125" t="s">
        <v>31</v>
      </c>
      <c r="M26" s="125">
        <v>45</v>
      </c>
      <c r="N26" s="128" t="s">
        <v>490</v>
      </c>
    </row>
    <row r="27" spans="2:14" x14ac:dyDescent="0.35">
      <c r="B27" s="124" t="s">
        <v>352</v>
      </c>
      <c r="C27" s="125" t="s">
        <v>31</v>
      </c>
      <c r="D27" s="125">
        <v>928</v>
      </c>
      <c r="E27" s="125">
        <v>559</v>
      </c>
      <c r="F27" s="125" t="s">
        <v>628</v>
      </c>
      <c r="G27" s="125" t="s">
        <v>629</v>
      </c>
      <c r="H27" s="125" t="s">
        <v>630</v>
      </c>
      <c r="I27" s="125" t="s">
        <v>420</v>
      </c>
      <c r="J27" s="125" t="s">
        <v>631</v>
      </c>
      <c r="K27" s="125">
        <v>171</v>
      </c>
      <c r="L27" s="125">
        <v>6</v>
      </c>
      <c r="M27" s="125">
        <v>25</v>
      </c>
      <c r="N27" s="128" t="s">
        <v>587</v>
      </c>
    </row>
    <row r="28" spans="2:14" x14ac:dyDescent="0.35">
      <c r="B28" s="126" t="s">
        <v>40</v>
      </c>
      <c r="C28" s="127">
        <v>472</v>
      </c>
      <c r="D28" s="127" t="s">
        <v>495</v>
      </c>
      <c r="E28" s="127" t="s">
        <v>496</v>
      </c>
      <c r="F28" s="127" t="s">
        <v>497</v>
      </c>
      <c r="G28" s="127" t="s">
        <v>498</v>
      </c>
      <c r="H28" s="127" t="s">
        <v>499</v>
      </c>
      <c r="I28" s="324" t="s">
        <v>500</v>
      </c>
      <c r="J28" s="127" t="s">
        <v>501</v>
      </c>
      <c r="K28" s="127" t="s">
        <v>502</v>
      </c>
      <c r="L28" s="127" t="s">
        <v>503</v>
      </c>
      <c r="M28" s="127" t="s">
        <v>504</v>
      </c>
      <c r="N28" s="127" t="s">
        <v>494</v>
      </c>
    </row>
  </sheetData>
  <hyperlinks>
    <hyperlink ref="I1" location="'Cot°. Trimestrielles'!A1" display="Variable suivante" xr:uid="{00000000-0004-0000-0800-000000000000}"/>
    <hyperlink ref="I2" location="'Cot. par adm. pub. et par prov.'!A1" display="Variable précédente" xr:uid="{00000000-0004-0000-0800-000001000000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41</vt:i4>
      </vt:variant>
      <vt:variant>
        <vt:lpstr>Plages nommées</vt:lpstr>
      </vt:variant>
      <vt:variant>
        <vt:i4>1</vt:i4>
      </vt:variant>
    </vt:vector>
  </HeadingPairs>
  <TitlesOfParts>
    <vt:vector size="42" baseType="lpstr">
      <vt:lpstr>Sommaire</vt:lpstr>
      <vt:lpstr>Signes, sigles et abbreviations</vt:lpstr>
      <vt:lpstr>Cotisants</vt:lpstr>
      <vt:lpstr>Cotisants par province</vt:lpstr>
      <vt:lpstr>Cotisants Par Adm. Pub.</vt:lpstr>
      <vt:lpstr>Cotisants par grade</vt:lpstr>
      <vt:lpstr>Cot. par prov. et par grade</vt:lpstr>
      <vt:lpstr>Cot. par adm. pub. et par prov.</vt:lpstr>
      <vt:lpstr>Cot. par adm. pub. et par grade</vt:lpstr>
      <vt:lpstr>Cot°. Trimestrielles</vt:lpstr>
      <vt:lpstr>Cot°. par province</vt:lpstr>
      <vt:lpstr>Cot°. par Adm. Pub.</vt:lpstr>
      <vt:lpstr>Cot°. par grade</vt:lpstr>
      <vt:lpstr>Cot°. par prov. et par grade</vt:lpstr>
      <vt:lpstr>Cot°. par adm. pub. et par prov</vt:lpstr>
      <vt:lpstr>Cot°. par adm. pub. et par grad</vt:lpstr>
      <vt:lpstr>Cotisants imm.</vt:lpstr>
      <vt:lpstr>Cotisants imm. par âge et sexe</vt:lpstr>
      <vt:lpstr>Rapport démographique</vt:lpstr>
      <vt:lpstr>Utilisateurs COTIZAPP</vt:lpstr>
      <vt:lpstr>Retraités</vt:lpstr>
      <vt:lpstr>Retraités par grade</vt:lpstr>
      <vt:lpstr>Retr. par grade et sexe</vt:lpstr>
      <vt:lpstr>Prestations servies</vt:lpstr>
      <vt:lpstr>Pensions de Retr. mensuelles</vt:lpstr>
      <vt:lpstr>Pension de Retr. par grade</vt:lpstr>
      <vt:lpstr>Pens. de retr. par gr. et sexe</vt:lpstr>
      <vt:lpstr>Rente surv. mens. total</vt:lpstr>
      <vt:lpstr>Prestations ref basc </vt:lpstr>
      <vt:lpstr>Compte de résultats</vt:lpstr>
      <vt:lpstr>Bilan</vt:lpstr>
      <vt:lpstr>Indicateurs de performance</vt:lpstr>
      <vt:lpstr>Revenus</vt:lpstr>
      <vt:lpstr>Charges</vt:lpstr>
      <vt:lpstr>Résulat net après impôt</vt:lpstr>
      <vt:lpstr>Dépôts à terme</vt:lpstr>
      <vt:lpstr>Indicateurs RH</vt:lpstr>
      <vt:lpstr>Effectif général</vt:lpstr>
      <vt:lpstr>Distribution d'âge</vt:lpstr>
      <vt:lpstr>Effectif gén. trim.</vt:lpstr>
      <vt:lpstr>Niveau d'études cap. hum.</vt:lpstr>
      <vt:lpstr>'Signes, sigles et abbreviations'!_Toc69999622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MPANYA KANGODIE</dc:creator>
  <cp:lastModifiedBy>BIJIKA MUKADI Charon</cp:lastModifiedBy>
  <cp:lastPrinted>2021-03-16T14:19:27Z</cp:lastPrinted>
  <dcterms:created xsi:type="dcterms:W3CDTF">2021-03-16T14:05:45Z</dcterms:created>
  <dcterms:modified xsi:type="dcterms:W3CDTF">2024-10-04T09:07:46Z</dcterms:modified>
</cp:coreProperties>
</file>